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CENTRADO\CUENTA PUBLICA BOM 2019\SEGUNDO TRIMESTRE 2019\"/>
    </mc:Choice>
  </mc:AlternateContent>
  <bookViews>
    <workbookView xWindow="0" yWindow="0" windowWidth="20490" windowHeight="7755" tabRatio="863" firstSheet="1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7" i="62" l="1"/>
  <c r="C139" i="59" l="1"/>
  <c r="C129" i="59"/>
  <c r="D103" i="59"/>
  <c r="D21" i="59" l="1"/>
  <c r="C21" i="59"/>
  <c r="E52" i="62" l="1"/>
  <c r="E51" i="62"/>
  <c r="C36" i="62"/>
  <c r="C51" i="62"/>
  <c r="C52" i="62"/>
  <c r="E45" i="62"/>
  <c r="C45" i="62"/>
  <c r="C43" i="62" l="1"/>
  <c r="C13" i="62"/>
  <c r="C157" i="59"/>
  <c r="C140" i="59"/>
  <c r="C131" i="59"/>
  <c r="C72" i="59"/>
  <c r="C186" i="60" l="1"/>
  <c r="C185" i="60" s="1"/>
  <c r="D62" i="62" l="1"/>
  <c r="C62" i="62"/>
  <c r="C61" i="62" s="1"/>
  <c r="D61" i="62"/>
  <c r="E41" i="62"/>
  <c r="E47" i="62"/>
  <c r="E43" i="62"/>
  <c r="C47" i="62"/>
  <c r="C41" i="62"/>
  <c r="D28" i="62"/>
  <c r="C28" i="62"/>
  <c r="D13" i="62"/>
  <c r="D8" i="62"/>
  <c r="C8" i="62"/>
  <c r="C23" i="62" s="1"/>
  <c r="C117" i="60"/>
  <c r="C107" i="60"/>
  <c r="C100" i="60"/>
  <c r="C65" i="60"/>
  <c r="C59" i="60"/>
  <c r="C46" i="60"/>
  <c r="C8" i="60" s="1"/>
  <c r="C37" i="60"/>
  <c r="C34" i="60"/>
  <c r="C28" i="60"/>
  <c r="C25" i="60"/>
  <c r="C19" i="60"/>
  <c r="C9" i="60"/>
  <c r="C179" i="59"/>
  <c r="C168" i="59"/>
  <c r="C176" i="59"/>
  <c r="C175" i="59" s="1"/>
  <c r="D157" i="59"/>
  <c r="E157" i="59"/>
  <c r="F157" i="59"/>
  <c r="G157" i="59"/>
  <c r="D148" i="59"/>
  <c r="E148" i="59"/>
  <c r="F148" i="59"/>
  <c r="G148" i="59"/>
  <c r="D140" i="59"/>
  <c r="D139" i="59" s="1"/>
  <c r="E140" i="59"/>
  <c r="F140" i="59"/>
  <c r="F139" i="59" s="1"/>
  <c r="G140" i="59"/>
  <c r="G139" i="59" s="1"/>
  <c r="C148" i="59"/>
  <c r="D131" i="59"/>
  <c r="E103" i="59"/>
  <c r="D100" i="59"/>
  <c r="E100" i="59"/>
  <c r="D98" i="59"/>
  <c r="E98" i="59"/>
  <c r="E36" i="62" l="1"/>
  <c r="D23" i="62"/>
  <c r="E97" i="59"/>
  <c r="C99" i="60"/>
  <c r="C98" i="60" s="1"/>
  <c r="C58" i="60"/>
  <c r="E139" i="59"/>
  <c r="D129" i="59"/>
  <c r="D97" i="59"/>
  <c r="D88" i="59" l="1"/>
  <c r="E88" i="59"/>
  <c r="D86" i="59"/>
  <c r="E86" i="59"/>
  <c r="D83" i="59"/>
  <c r="E83" i="59"/>
  <c r="D80" i="59"/>
  <c r="E80" i="59"/>
  <c r="D77" i="59"/>
  <c r="E77" i="59"/>
  <c r="D72" i="59"/>
  <c r="E72" i="59"/>
  <c r="D69" i="59"/>
  <c r="E69" i="59"/>
  <c r="D64" i="59"/>
  <c r="E64" i="59"/>
  <c r="E60" i="59" s="1"/>
  <c r="D61" i="59"/>
  <c r="E61" i="59"/>
  <c r="D60" i="59"/>
  <c r="C103" i="59"/>
  <c r="C100" i="59"/>
  <c r="C98" i="59"/>
  <c r="C88" i="59"/>
  <c r="C86" i="59"/>
  <c r="C83" i="59"/>
  <c r="C80" i="59"/>
  <c r="C77" i="59"/>
  <c r="C106" i="59"/>
  <c r="C69" i="59"/>
  <c r="C64" i="59"/>
  <c r="C61" i="59"/>
  <c r="D29" i="59"/>
  <c r="C29" i="59"/>
  <c r="E71" i="59" l="1"/>
  <c r="D71" i="59"/>
  <c r="C60" i="59"/>
  <c r="C97" i="59"/>
  <c r="C71" i="59"/>
  <c r="C30" i="64" l="1"/>
  <c r="C7" i="64"/>
  <c r="C15" i="63"/>
  <c r="C7" i="63"/>
  <c r="C20" i="63" l="1"/>
  <c r="C39" i="64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<sst xmlns="http://schemas.openxmlformats.org/spreadsheetml/2006/main" count="1147" uniqueCount="795">
  <si>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</si>
  <si>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</si>
  <si>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</si>
  <si>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</si>
  <si>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</si>
  <si>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</si>
  <si>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</si>
  <si>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</si>
  <si>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</si>
  <si>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</si>
  <si>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</si>
  <si>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</si>
  <si>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</si>
  <si>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</si>
  <si>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</si>
  <si>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</si>
  <si>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</si>
  <si>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</si>
  <si>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</si>
  <si>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</si>
  <si>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</si>
  <si>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</si>
  <si>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</si>
  <si>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</si>
  <si>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</si>
  <si>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</si>
  <si>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</si>
  <si>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</si>
  <si>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</si>
  <si>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</si>
  <si>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</si>
  <si>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</si>
  <si>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</si>
  <si>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</si>
  <si>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</si>
  <si>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</si>
  <si>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</si>
  <si>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</si>
  <si>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</si>
  <si>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</si>
  <si>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</si>
  <si>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</si>
  <si>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</si>
  <si>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</si>
  <si>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</si>
  <si>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</si>
  <si>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</si>
  <si>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</si>
  <si>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</si>
  <si>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</si>
  <si>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</si>
  <si>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</si>
  <si>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</si>
  <si>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</si>
  <si>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</si>
  <si>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</si>
  <si>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</si>
  <si>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</si>
  <si>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</si>
  <si>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</si>
  <si>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</si>
  <si>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</si>
  <si>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</si>
  <si>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</si>
  <si>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</si>
  <si>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</si>
  <si>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</si>
  <si>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</si>
  <si>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</si>
  <si>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</si>
  <si>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</si>
  <si>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</si>
  <si>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</si>
  <si>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</si>
  <si>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</si>
  <si>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</si>
  <si>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</si>
  <si>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</si>
  <si>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</si>
  <si>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</si>
  <si>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</si>
  <si>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</si>
  <si>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</si>
  <si>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</si>
  <si>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</si>
  <si>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</si>
  <si>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</si>
  <si>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</si>
  <si>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</si>
  <si>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</si>
  <si>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</si>
  <si>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</si>
  <si>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</si>
  <si>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</si>
  <si>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</si>
  <si>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</si>
  <si>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</si>
  <si>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</si>
  <si>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</si>
  <si>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</si>
  <si>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</si>
  <si>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</si>
  <si>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</si>
  <si>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</si>
  <si>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</si>
  <si>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</si>
  <si>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</si>
  <si>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</si>
  <si>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</si>
  <si>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</si>
  <si>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</si>
  <si>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</si>
  <si>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</si>
  <si>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</si>
  <si>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</si>
  <si>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</si>
  <si>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</si>
  <si>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</si>
  <si>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</si>
  <si>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</si>
  <si>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</si>
  <si>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</si>
  <si>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</si>
  <si>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</si>
  <si>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</si>
  <si>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</si>
  <si>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</si>
  <si>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</si>
  <si>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</si>
  <si>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</si>
  <si>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</si>
  <si>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</si>
  <si>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</si>
  <si>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</si>
  <si>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</si>
  <si>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</si>
  <si>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</si>
  <si>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</si>
  <si>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</si>
  <si>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</si>
  <si>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</si>
  <si>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</si>
  <si>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</si>
  <si>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</si>
  <si>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</si>
  <si>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</si>
  <si>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</si>
  <si>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</si>
  <si>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</si>
  <si>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</si>
  <si>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</si>
  <si>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</si>
  <si>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</si>
  <si>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</si>
  <si>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</si>
  <si>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</si>
  <si>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</si>
  <si>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</si>
  <si>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</si>
  <si>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</si>
  <si>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</si>
  <si>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</si>
  <si>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</si>
  <si>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</si>
  <si>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</si>
  <si>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</si>
  <si>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</si>
  <si>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</si>
  <si>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</si>
  <si>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</si>
  <si>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</si>
  <si>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</si>
  <si>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</si>
  <si>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</si>
  <si>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</si>
  <si>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</si>
  <si>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</si>
  <si>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</si>
  <si>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</si>
  <si>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</si>
  <si>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</si>
  <si>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</si>
  <si>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</si>
  <si>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</si>
  <si>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</si>
  <si>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</si>
  <si>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</si>
  <si>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</si>
  <si>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</si>
  <si>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</si>
  <si>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</si>
  <si>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</si>
  <si>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</si>
  <si>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</si>
  <si>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</si>
  <si>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</si>
  <si>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</si>
  <si>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</si>
  <si>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</si>
  <si>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</si>
  <si>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</si>
  <si>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</si>
  <si>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</si>
  <si>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</si>
  <si>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</si>
  <si>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</si>
  <si>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</si>
  <si>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</si>
  <si>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</si>
  <si>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</si>
  <si>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</si>
  <si>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</si>
  <si>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</si>
  <si>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</si>
  <si>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</si>
  <si>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</si>
  <si>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</si>
  <si>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</si>
  <si>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</si>
  <si>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</si>
  <si>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</si>
  <si>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</si>
  <si>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Nombre del Ente Público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</si>
  <si>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</si>
  <si>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</si>
  <si>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</si>
  <si>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</si>
  <si>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</si>
  <si>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</si>
  <si>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</si>
  <si>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</si>
  <si>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</si>
  <si>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</si>
  <si>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</si>
  <si>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</si>
  <si>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</si>
  <si>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</si>
  <si>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</si>
  <si>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</si>
  <si>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</si>
  <si>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</si>
  <si>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</si>
  <si>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</si>
  <si>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</si>
  <si>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</si>
  <si>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</si>
  <si>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</si>
  <si>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</si>
  <si>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</si>
  <si>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</si>
  <si>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</si>
  <si>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</si>
  <si>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</si>
  <si>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</si>
  <si>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</si>
  <si>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</si>
  <si>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</si>
  <si>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</si>
  <si>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</si>
  <si>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</si>
  <si>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</si>
  <si>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</si>
  <si>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</si>
  <si>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</si>
  <si>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</si>
  <si>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</si>
  <si>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</si>
  <si>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</si>
  <si>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</si>
  <si>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</si>
  <si>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</si>
  <si>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</si>
  <si>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</si>
  <si>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</si>
  <si>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</si>
  <si>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</si>
  <si>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</si>
  <si>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</si>
  <si>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</si>
  <si>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</si>
  <si>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</si>
  <si>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</si>
  <si>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</si>
  <si>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</si>
  <si>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</si>
  <si>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</si>
  <si>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</si>
  <si>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</si>
  <si>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</si>
  <si>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</si>
  <si>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</si>
  <si>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</si>
  <si>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</si>
  <si>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</si>
  <si>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</si>
  <si>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</si>
  <si>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</si>
  <si>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</si>
  <si>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</si>
  <si>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</si>
  <si>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</si>
  <si>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</si>
  <si>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</si>
  <si>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</si>
  <si>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</si>
  <si>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</si>
  <si>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</si>
  <si>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</si>
  <si>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</si>
  <si>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</si>
  <si>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</si>
  <si>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</si>
  <si>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</si>
  <si>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</si>
  <si>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</si>
  <si>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</si>
  <si>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</si>
  <si>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</si>
  <si>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</si>
  <si>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</si>
  <si>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</si>
  <si>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</si>
  <si>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</si>
  <si>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</si>
  <si>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</si>
  <si>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</si>
  <si>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</si>
  <si>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</si>
  <si>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</si>
  <si>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</si>
  <si>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</si>
  <si>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</si>
  <si>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</si>
  <si>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</si>
  <si>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</si>
  <si>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</si>
  <si>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</si>
  <si>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</si>
  <si>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</si>
  <si>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</si>
  <si>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</si>
  <si>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</si>
  <si>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</si>
  <si>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</si>
  <si>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</si>
  <si>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</si>
  <si>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</si>
  <si>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</si>
  <si>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</si>
  <si>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</si>
  <si>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</si>
  <si>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</si>
  <si>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</si>
  <si>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</si>
  <si>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</si>
  <si>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</si>
  <si>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</si>
  <si>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</si>
  <si>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</si>
  <si>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</si>
  <si>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</si>
  <si>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</si>
  <si>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</si>
  <si>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</si>
  <si>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</si>
  <si>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</si>
  <si>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</si>
  <si>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</si>
  <si>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</si>
  <si>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</si>
  <si>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</si>
  <si>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</si>
  <si>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</si>
  <si>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</si>
  <si>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</si>
  <si>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</si>
  <si>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</si>
  <si>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</si>
  <si>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</si>
  <si>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</si>
  <si>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</si>
  <si>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</si>
  <si>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</si>
  <si>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</si>
  <si>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</si>
  <si>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</si>
  <si>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</si>
  <si>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</si>
  <si>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</si>
  <si>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</si>
  <si>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</si>
  <si>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</si>
  <si>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</si>
  <si>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</si>
  <si>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</si>
  <si>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</si>
  <si>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</si>
  <si>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</si>
  <si>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</si>
  <si>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</si>
  <si>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</si>
  <si>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</si>
  <si>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</si>
  <si>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</si>
  <si>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</si>
  <si>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</si>
  <si>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</si>
  <si>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</si>
  <si>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</si>
  <si>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</si>
  <si>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</si>
  <si>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</si>
  <si>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</si>
  <si>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</si>
  <si>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</si>
  <si>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</si>
  <si>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</si>
  <si>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</si>
  <si>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</si>
  <si>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</si>
  <si>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</si>
  <si>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</si>
  <si>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</si>
  <si>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</si>
  <si>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</si>
  <si>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</si>
  <si>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</si>
  <si>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</si>
  <si>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</si>
  <si>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</si>
  <si>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</si>
  <si>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</si>
  <si>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</si>
  <si>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</si>
  <si>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</si>
  <si>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</si>
  <si>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</si>
  <si>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</si>
  <si>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</si>
  <si>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</si>
  <si>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</si>
  <si>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</si>
  <si>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</si>
  <si>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</si>
  <si>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</si>
  <si>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</si>
  <si>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</si>
  <si>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</si>
  <si>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</si>
  <si>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</si>
  <si>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</si>
  <si>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</si>
  <si>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</si>
  <si>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</si>
  <si>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</si>
  <si>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</si>
  <si>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</si>
  <si>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</si>
  <si>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</si>
  <si>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</si>
  <si>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</si>
  <si>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</si>
  <si>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</si>
  <si>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</si>
  <si>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</si>
  <si>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</si>
  <si>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</si>
  <si>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</si>
  <si>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</si>
  <si>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</si>
  <si>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</si>
  <si>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</si>
  <si>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</si>
  <si>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</si>
  <si>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</si>
  <si>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</si>
  <si>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</si>
  <si>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</si>
  <si>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</si>
  <si>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</si>
  <si>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</si>
  <si>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</si>
  <si>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</si>
  <si>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</si>
  <si>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</si>
  <si>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</si>
  <si>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</si>
  <si>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</si>
  <si>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</si>
  <si>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</si>
  <si>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</si>
  <si>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</si>
  <si>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</si>
  <si>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</si>
  <si>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</si>
  <si>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</si>
  <si>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</si>
  <si>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</si>
  <si>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</si>
  <si>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</si>
  <si>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</si>
  <si>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</si>
  <si>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</si>
  <si>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</si>
  <si>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</si>
  <si>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</si>
  <si>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</si>
  <si>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</si>
  <si>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</si>
  <si>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</si>
  <si>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</si>
  <si>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</si>
  <si>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</si>
  <si>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</si>
  <si>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</si>
  <si>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</si>
  <si>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</si>
  <si>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</si>
  <si>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</si>
  <si>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</si>
  <si>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</si>
  <si>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</si>
  <si>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</si>
  <si>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</si>
  <si>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</si>
  <si>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</si>
  <si>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</si>
  <si>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</si>
  <si>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</si>
  <si>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</si>
  <si>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</si>
  <si>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</si>
  <si>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</si>
  <si>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</si>
  <si>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</si>
  <si>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</si>
  <si>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</si>
  <si>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</si>
  <si>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</si>
  <si>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</si>
  <si>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</si>
  <si>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</si>
  <si>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</si>
  <si>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</si>
  <si>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</si>
  <si>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</si>
  <si>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</si>
  <si>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</si>
  <si>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</si>
  <si>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</si>
  <si>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</si>
  <si>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</si>
  <si>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</si>
  <si>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</si>
  <si>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</si>
  <si>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</si>
  <si>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</si>
  <si>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</si>
  <si>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</si>
  <si>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</si>
  <si>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</si>
  <si>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</si>
  <si>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</si>
  <si>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</si>
  <si>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</si>
  <si>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</si>
  <si>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</si>
  <si>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</si>
  <si>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</si>
  <si>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</si>
  <si>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</si>
  <si>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</si>
  <si>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</si>
  <si>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</si>
  <si>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</si>
  <si>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</si>
  <si>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</si>
  <si>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</si>
  <si>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</si>
  <si>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</si>
  <si>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</si>
  <si>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</si>
  <si>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</si>
  <si>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</si>
  <si>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</si>
  <si>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</si>
  <si>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</si>
  <si>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</si>
  <si>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</si>
  <si>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</si>
  <si>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</si>
  <si>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</si>
  <si>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</si>
  <si>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</si>
  <si>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</si>
  <si>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</si>
  <si>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</si>
  <si>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</si>
  <si>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</si>
  <si>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</si>
  <si>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</si>
  <si>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</si>
  <si>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</si>
  <si>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</si>
  <si>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</si>
  <si>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</si>
  <si>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</si>
  <si>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</si>
  <si>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</si>
  <si>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</si>
  <si>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</si>
  <si>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</si>
  <si>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</si>
  <si>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</si>
  <si>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</si>
  <si>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</si>
  <si>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</si>
  <si>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</si>
  <si>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</si>
  <si>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</si>
  <si>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</si>
  <si>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</si>
  <si>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</si>
  <si>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</si>
  <si>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</si>
  <si>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</si>
  <si>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</si>
  <si>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</si>
  <si>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</si>
  <si>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</si>
  <si>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</si>
  <si>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</si>
  <si>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</si>
  <si>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</si>
  <si>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</si>
  <si>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</si>
  <si>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</si>
  <si>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</si>
  <si>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</si>
  <si>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</si>
  <si>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</si>
  <si>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</si>
  <si>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</si>
  <si>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</si>
  <si>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</si>
  <si>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</si>
  <si>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</si>
  <si>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</si>
  <si>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</si>
  <si>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</si>
  <si>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 xml:space="preserve">TESORERO                                                                                                                                                                                                                         C. P. JUAN MANUEL ÁLVAREZ HERNÁNDEZ </t>
  </si>
  <si>
    <t>11231-0000-0096-0000</t>
  </si>
  <si>
    <t>TERRENO TURISTICO DE MEXICO, SA DE CV</t>
  </si>
  <si>
    <t>11231-0000-0121-0000</t>
  </si>
  <si>
    <t>RICARDO DE JESUS VELEZ LOPEZ</t>
  </si>
  <si>
    <t>11231-0000-0148-0000</t>
  </si>
  <si>
    <t>PROLOGISTIC SA DE CV</t>
  </si>
  <si>
    <t>11310-0000-0001-0001</t>
  </si>
  <si>
    <t>EDENRED DE MEXICO, S.A. DE C.V.</t>
  </si>
  <si>
    <t>POR RECUPERAR EN EL SIGUEINTE MES</t>
  </si>
  <si>
    <t>12310-5810-0000-0000</t>
  </si>
  <si>
    <t>TERRENOS</t>
  </si>
  <si>
    <t>12330-0000-0000-0000</t>
  </si>
  <si>
    <t>EDIFICIOS NO RESIDENCIALES</t>
  </si>
  <si>
    <t>12390-0000-0000-0000</t>
  </si>
  <si>
    <t>OTROS BIENES INMUEBLES</t>
  </si>
  <si>
    <t>12410-5151-0001-0000</t>
  </si>
  <si>
    <t>EQUIPO DE COMPUTO</t>
  </si>
  <si>
    <t>12410-5191-0001-0000</t>
  </si>
  <si>
    <t>OTROS MOBILIARIO Y EQUIPOS DE ADMINISTRA</t>
  </si>
  <si>
    <t>12411-5111-0000-0000</t>
  </si>
  <si>
    <t>MUEBLES DE OFICINAS Y ESTANTERIA</t>
  </si>
  <si>
    <t>12419-5121-0000-0000</t>
  </si>
  <si>
    <t>MUEBLES, EXCEPTO DE OFICINA Y ESTANTERÍA</t>
  </si>
  <si>
    <t>12420-5211-0000-0000</t>
  </si>
  <si>
    <t>EQUIPOS Y APARATOS AUDIOVISUALES</t>
  </si>
  <si>
    <t>12423-5231-0000-0000</t>
  </si>
  <si>
    <t>CAMARAS FOTOGRAFICAS Y DE VIDEO</t>
  </si>
  <si>
    <t>12431-5321-0000-0000</t>
  </si>
  <si>
    <t>EQUIPO MEDICO Y DE LABORATORIO</t>
  </si>
  <si>
    <t>12432-5311-0000-0000</t>
  </si>
  <si>
    <t>EQUIPO MEDICO</t>
  </si>
  <si>
    <t>12441-5411-0001-0000</t>
  </si>
  <si>
    <t>VEHICULOS Y EQUIPO TERRESTRE</t>
  </si>
  <si>
    <t>12449-5491-0000-0000</t>
  </si>
  <si>
    <t>OTROS EQUIPOS DE TRANSPORTE</t>
  </si>
  <si>
    <t>12450-5511-0000-0000</t>
  </si>
  <si>
    <t>ARMAMENTO DE DEFENSA PUBLICA</t>
  </si>
  <si>
    <t>12465-5651-0000-0000</t>
  </si>
  <si>
    <t>EQUIPOS Y APARATOS DE COMUNICACION Y TEL</t>
  </si>
  <si>
    <t>12466-5661-0000-0000</t>
  </si>
  <si>
    <t>EQUIPOS DE GENERACIÓN ELÉCTRICA, APARATO</t>
  </si>
  <si>
    <t>12467-5671-0000-0000</t>
  </si>
  <si>
    <t>HERRAMIENTAS Y MAQUINAS-HERRAMIENTA</t>
  </si>
  <si>
    <t>12469-5691-0000-0000</t>
  </si>
  <si>
    <t>OTROS EQUIPOS</t>
  </si>
  <si>
    <t>12510-5911-0000-0000</t>
  </si>
  <si>
    <t>SOFWARE</t>
  </si>
  <si>
    <t>12522-5931-0001-0000</t>
  </si>
  <si>
    <t>MARCAS</t>
  </si>
  <si>
    <t>12540-5971-0000-0000</t>
  </si>
  <si>
    <t>LICENCIAS INFORMATICAS E INTELECTUALES</t>
  </si>
  <si>
    <t>LINEA RECTA</t>
  </si>
  <si>
    <t>BUEN ESTADO</t>
  </si>
  <si>
    <t>21121-0000-0071-0000</t>
  </si>
  <si>
    <t>INFONACOT</t>
  </si>
  <si>
    <t>21121-0000-0144-0000</t>
  </si>
  <si>
    <t>QUIROGA TRUCKS S A DE C V</t>
  </si>
  <si>
    <t>21121-0000-0152-0000</t>
  </si>
  <si>
    <t>IMPULSORA PROMOBIEN S A DE C V</t>
  </si>
  <si>
    <t>SE PAGA EN EL SIGUIENTE MES</t>
  </si>
  <si>
    <t>21171-0000-0000-0000</t>
  </si>
  <si>
    <t>RETENCIONES DE IMPUESTOS POR PAGAR A COR</t>
  </si>
  <si>
    <t>21171-0000-0001-0000</t>
  </si>
  <si>
    <t>I S R HONORARIOS</t>
  </si>
  <si>
    <t>21171-0000-0003-0000</t>
  </si>
  <si>
    <t>I S R ASIMILADOS</t>
  </si>
  <si>
    <t>21171-0000-0004-0000</t>
  </si>
  <si>
    <t>IMPUESTO CEDULAR HONORARIOS</t>
  </si>
  <si>
    <t>21171-0000-0007-0000</t>
  </si>
  <si>
    <t>ISPT</t>
  </si>
  <si>
    <t>21171-0000-0008-0000</t>
  </si>
  <si>
    <t>2 % NOMINAS</t>
  </si>
  <si>
    <t>21171-0000-0009-0000</t>
  </si>
  <si>
    <t>IVA RETENIDO</t>
  </si>
  <si>
    <t>21171-0000-0011-0000</t>
  </si>
  <si>
    <t>IVA TRASLADADO</t>
  </si>
  <si>
    <t>21172-0000-0000-0000</t>
  </si>
  <si>
    <t>RETENCIONES DE SEGURIDAD SOCIAL POR PAGA</t>
  </si>
  <si>
    <t>21172-0000-0002-0000</t>
  </si>
  <si>
    <t>CREDITOS INFONAVIT</t>
  </si>
  <si>
    <t>21172-0000-0004-0000</t>
  </si>
  <si>
    <t>ADEUDO INFONAVIT</t>
  </si>
  <si>
    <t>21172-0000-0005-0000</t>
  </si>
  <si>
    <t>CUOTAS IMSS</t>
  </si>
  <si>
    <t>21290-0000-0003-0083</t>
  </si>
  <si>
    <t>DISTRIBUCIONES SAGAJI SA DE CV</t>
  </si>
  <si>
    <t>21290-0000-0003-0099</t>
  </si>
  <si>
    <t>ESTEBAN RAMON MORALES BARBA</t>
  </si>
  <si>
    <t>PROVISIONES A CORTO PLAZO</t>
  </si>
  <si>
    <t>OTRAS PROVISIONES A CORTO PLAZO</t>
  </si>
  <si>
    <t>21790-0001-0000-0000</t>
  </si>
  <si>
    <t>GRATIFICACIÓN DE FIN DE AÑO</t>
  </si>
  <si>
    <t>21790-0002-0000-0000</t>
  </si>
  <si>
    <t>ESTIMULOS</t>
  </si>
  <si>
    <t>RECURSO MUNICIPAL</t>
  </si>
  <si>
    <t>RECURSO MUNICIPAL Y PROPIO</t>
  </si>
  <si>
    <t>11112-0000-0001-0000</t>
  </si>
  <si>
    <t>CAJA CHICA</t>
  </si>
  <si>
    <t>11112-0000-0002-0000</t>
  </si>
  <si>
    <t>CAJA CHICA C.C.B.</t>
  </si>
  <si>
    <t>11112-0000-0003-0000</t>
  </si>
  <si>
    <t>CAJA CHICA CENTRAL</t>
  </si>
  <si>
    <t>11112-0000-0005-0000</t>
  </si>
  <si>
    <t>CAJA CHICA PREVENCION</t>
  </si>
  <si>
    <t>11121-0000-0001-0001</t>
  </si>
  <si>
    <t>BAJIO CHEQUES</t>
  </si>
  <si>
    <t>11121-0000-0001-0002</t>
  </si>
  <si>
    <t>BAJIO EJE</t>
  </si>
  <si>
    <t>11121-0000-0001-0004</t>
  </si>
  <si>
    <t>BANCO DEL BAJIO CTA. 137133910201</t>
  </si>
  <si>
    <t>11121-0000-0002-0001</t>
  </si>
  <si>
    <t>BANCOMER CTA 10770715</t>
  </si>
  <si>
    <t>Correspondiente del 01 de Enero al 31 de Diciembre de 2019</t>
  </si>
  <si>
    <t>11231-0000-0036-0000</t>
  </si>
  <si>
    <t>DENSO DE MÉXICO, SA DE CV</t>
  </si>
  <si>
    <t>11231-0000-0044-0000</t>
  </si>
  <si>
    <t>CARTONES MICRORRUGADOS SA DE CV</t>
  </si>
  <si>
    <t>11231-0000-0152-0000</t>
  </si>
  <si>
    <t>JUAN RAYMUNDO RODRIGUEZ ZAPATA</t>
  </si>
  <si>
    <t>11231-0000-0155-0000</t>
  </si>
  <si>
    <t>WOLLSDORF MEXICO SA DE CV</t>
  </si>
  <si>
    <t>21290-0000-0003-0044</t>
  </si>
  <si>
    <t>MANUFACTURERA DE BOTAS CUADRA SA</t>
  </si>
  <si>
    <t>21290-0000-0003-0101</t>
  </si>
  <si>
    <t>SOCCER ESPECIALISTA EN ARQUEOS SA DE CV</t>
  </si>
  <si>
    <t>21290-0000-0003-0104</t>
  </si>
  <si>
    <t>LUIS FELIPE VILLANUEVA PLASCENCIA</t>
  </si>
  <si>
    <t>21290-0000-0003-0105</t>
  </si>
  <si>
    <t>ASOCIACION DE CONDOMINIOS ALTUS AC.</t>
  </si>
  <si>
    <t>21290-0000-0003-0106</t>
  </si>
  <si>
    <t>FRANCISCO ANTONIO RIVAS MONTALVO</t>
  </si>
  <si>
    <t>21290-0000-0003-0107</t>
  </si>
  <si>
    <t>RECUBRIMIENTOS TECNICOS DE LEON S.A. DE</t>
  </si>
  <si>
    <t>12410-5151-0000-0000</t>
  </si>
  <si>
    <t>EQUIPO DE CÓMPUTO Y DE TECNOLOGÍAS DE LA</t>
  </si>
  <si>
    <t>OBSOLETO</t>
  </si>
  <si>
    <t>DEPRECIADO</t>
  </si>
  <si>
    <t>SE COMPENSA EN EL SIGUIENTE MES</t>
  </si>
  <si>
    <t>Correspondiente del 01 de Enero al 30 de Junio de 2019</t>
  </si>
  <si>
    <t>POR CAPACITACIONES Y PREVENCION</t>
  </si>
  <si>
    <t>SUBSIDIO MUNICIPAL</t>
  </si>
  <si>
    <t>GASTO OPERATIVO Y ADMINISTRATIVO</t>
  </si>
  <si>
    <t>RECONOCIMIENTO DE LA DEPRECIACION</t>
  </si>
  <si>
    <t>AHORRO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</si>
</sst>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17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0" fontId="14" fillId="0" borderId="0" xfId="8" applyFont="1" applyFill="1" applyAlignment="1">
      <alignment horizontal="center"/>
    </xf>
    <xf numFmtId="0" fontId="14" fillId="0" borderId="0" xfId="8" applyFont="1" applyFill="1"/>
    <xf numFmtId="4" fontId="14" fillId="0" borderId="0" xfId="8" applyNumberFormat="1" applyFont="1" applyFill="1"/>
    <xf numFmtId="0" fontId="14" fillId="0" borderId="0" xfId="8" applyFont="1" applyAlignment="1">
      <alignment wrapText="1"/>
    </xf>
    <xf numFmtId="9" fontId="14" fillId="0" borderId="0" xfId="15" applyFont="1"/>
    <xf numFmtId="9" fontId="14" fillId="0" borderId="0" xfId="15" applyFont="1" applyFill="1"/>
    <xf numFmtId="9" fontId="17" fillId="6" borderId="0" xfId="15" applyFont="1" applyFill="1"/>
    <xf numFmtId="9" fontId="18" fillId="7" borderId="0" xfId="15" applyFont="1" applyFill="1"/>
    <xf numFmtId="43" fontId="14" fillId="0" borderId="0" xfId="14" applyFont="1"/>
    <xf numFmtId="4" fontId="2" fillId="0" borderId="0" xfId="12" applyNumberFormat="1" applyFont="1"/>
    <xf numFmtId="0" fontId="2" fillId="0" borderId="0" xfId="12" applyFont="1" applyAlignment="1">
      <alignment horizontal="center"/>
    </xf>
    <xf numFmtId="0" fontId="2" fillId="0" borderId="0" xfId="12" applyFont="1"/>
    <xf numFmtId="9" fontId="2" fillId="0" borderId="0" xfId="12" applyNumberFormat="1" applyFont="1"/>
    <xf numFmtId="4" fontId="13" fillId="0" borderId="0" xfId="9" applyNumberFormat="1" applyFont="1"/>
    <xf numFmtId="4" fontId="14" fillId="0" borderId="0" xfId="9" applyNumberFormat="1" applyFont="1" applyFill="1"/>
    <xf numFmtId="0" fontId="14" fillId="10" borderId="0" xfId="8" applyFont="1" applyFill="1" applyAlignment="1">
      <alignment horizontal="center"/>
    </xf>
    <xf numFmtId="0" fontId="14" fillId="10" borderId="0" xfId="8" applyFont="1" applyFill="1"/>
    <xf numFmtId="4" fontId="14" fillId="10" borderId="0" xfId="8" applyNumberFormat="1" applyFont="1" applyFill="1"/>
    <xf numFmtId="0" fontId="13" fillId="10" borderId="0" xfId="8" applyFont="1" applyFill="1" applyAlignment="1">
      <alignment horizontal="center"/>
    </xf>
    <xf numFmtId="0" fontId="13" fillId="10" borderId="0" xfId="8" applyFont="1" applyFill="1"/>
    <xf numFmtId="4" fontId="13" fillId="10" borderId="0" xfId="8" applyNumberFormat="1" applyFont="1" applyFill="1"/>
    <xf numFmtId="0" fontId="13" fillId="0" borderId="0" xfId="8" applyFont="1"/>
    <xf numFmtId="4" fontId="13" fillId="0" borderId="0" xfId="8" applyNumberFormat="1" applyFont="1"/>
    <xf numFmtId="9" fontId="14" fillId="10" borderId="0" xfId="15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  <xf numFmtId="4" fontId="3" fillId="0" borderId="0" xfId="12" applyNumberFormat="1" applyFont="1" applyFill="1"/>
    <xf numFmtId="0" fontId="3" fillId="10" borderId="0" xfId="12" applyFont="1" applyFill="1" applyAlignment="1">
      <alignment horizontal="center" vertical="center"/>
    </xf>
    <xf numFmtId="0" fontId="3" fillId="10" borderId="0" xfId="12" applyFont="1" applyFill="1"/>
    <xf numFmtId="4" fontId="2" fillId="10" borderId="0" xfId="12" applyNumberFormat="1" applyFont="1" applyFill="1"/>
    <xf numFmtId="0" fontId="14" fillId="10" borderId="0" xfId="12" applyFont="1" applyFill="1"/>
    <xf numFmtId="0" fontId="3" fillId="10" borderId="0" xfId="12" applyFont="1" applyFill="1" applyAlignment="1">
      <alignment wrapText="1"/>
    </xf>
    <xf numFmtId="4" fontId="3" fillId="10" borderId="0" xfId="12" applyNumberFormat="1" applyFont="1" applyFill="1"/>
    <xf numFmtId="0" fontId="14" fillId="0" borderId="0" xfId="12" applyFont="1" applyAlignment="1">
      <alignment wrapText="1"/>
    </xf>
    <xf numFmtId="0" fontId="21" fillId="0" borderId="0" xfId="12" applyFont="1" applyAlignment="1">
      <alignment wrapText="1"/>
    </xf>
    <xf numFmtId="0" fontId="21" fillId="0" borderId="0" xfId="12" applyFont="1"/>
    <xf numFmtId="0" fontId="14" fillId="10" borderId="0" xfId="9" applyFont="1" applyFill="1" applyAlignment="1">
      <alignment horizontal="center"/>
    </xf>
    <xf numFmtId="0" fontId="14" fillId="10" borderId="0" xfId="9" applyFont="1" applyFill="1"/>
    <xf numFmtId="4" fontId="14" fillId="10" borderId="0" xfId="9" applyNumberFormat="1" applyFont="1" applyFill="1"/>
    <xf numFmtId="0" fontId="14" fillId="10" borderId="0" xfId="9" applyFont="1" applyFill="1" applyAlignment="1">
      <alignment wrapText="1"/>
    </xf>
    <xf numFmtId="0" fontId="13" fillId="10" borderId="0" xfId="9" applyFont="1" applyFill="1" applyAlignment="1">
      <alignment horizontal="center"/>
    </xf>
    <xf numFmtId="0" fontId="13" fillId="10" borderId="0" xfId="9" applyFont="1" applyFill="1"/>
    <xf numFmtId="4" fontId="13" fillId="10" borderId="0" xfId="9" applyNumberFormat="1" applyFont="1" applyFill="1"/>
    <xf numFmtId="0" fontId="13" fillId="10" borderId="13" xfId="13" applyFont="1" applyFill="1" applyBorder="1" applyAlignment="1">
      <alignment vertical="center"/>
    </xf>
    <xf numFmtId="4" fontId="13" fillId="10" borderId="1" xfId="13" applyNumberFormat="1" applyFont="1" applyFill="1" applyBorder="1" applyAlignment="1">
      <alignment horizontal="right" vertical="center" wrapText="1" indent="1"/>
    </xf>
    <xf numFmtId="0" fontId="13" fillId="10" borderId="22" xfId="13" applyFont="1" applyFill="1" applyBorder="1" applyAlignment="1">
      <alignment vertical="center"/>
    </xf>
    <xf numFmtId="0" fontId="13" fillId="10" borderId="2" xfId="13" applyFont="1" applyFill="1" applyBorder="1" applyAlignment="1">
      <alignment vertical="center"/>
    </xf>
    <xf numFmtId="4" fontId="13" fillId="10" borderId="1" xfId="13" applyNumberFormat="1" applyFont="1" applyFill="1" applyBorder="1" applyAlignment="1">
      <alignment horizontal="right" vertical="center"/>
    </xf>
    <xf numFmtId="0" fontId="2" fillId="10" borderId="2" xfId="13" applyFont="1" applyFill="1" applyBorder="1" applyAlignment="1">
      <alignment vertical="center"/>
    </xf>
    <xf numFmtId="0" fontId="2" fillId="10" borderId="13" xfId="13" applyFont="1" applyFill="1" applyBorder="1" applyAlignment="1">
      <alignment vertical="center"/>
    </xf>
    <xf numFmtId="4" fontId="2" fillId="10" borderId="1" xfId="13" applyNumberFormat="1" applyFont="1" applyFill="1" applyBorder="1" applyAlignment="1">
      <alignment horizontal="right" vertical="center" wrapText="1" indent="1"/>
    </xf>
  </cellXfs>
  <cellStyles count="16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5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52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65" t="s">
        <v>222</v>
      </c>
      <c r="B1" s="165"/>
      <c r="C1" s="58"/>
      <c r="D1" s="55" t="s">
        <v>223</v>
      </c>
      <c r="E1" s="56">
        <v>2019</v>
      </c>
    </row>
    <row r="2" spans="1:5" ht="18.95" customHeight="1" x14ac:dyDescent="0.2">
      <c r="A2" s="166" t="s">
        <v>533</v>
      </c>
      <c r="B2" s="166"/>
      <c r="C2" s="77"/>
      <c r="D2" s="55" t="s">
        <v>225</v>
      </c>
      <c r="E2" s="58" t="s">
        <v>226</v>
      </c>
    </row>
    <row r="3" spans="1:5" ht="18.95" customHeight="1" x14ac:dyDescent="0.2">
      <c r="A3" s="167" t="s">
        <v>789</v>
      </c>
      <c r="B3" s="167"/>
      <c r="C3" s="58"/>
      <c r="D3" s="55" t="s">
        <v>227</v>
      </c>
      <c r="E3" s="56">
        <v>1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  <row r="42" spans="1:2" x14ac:dyDescent="0.2">
      <c r="B42" s="137" t="s">
        <v>646</v>
      </c>
    </row>
    <row r="43" spans="1:2" x14ac:dyDescent="0.2">
      <c r="B43" s="138"/>
    </row>
    <row r="44" spans="1:2" x14ac:dyDescent="0.2">
      <c r="B44" s="138" t="s">
        <v>647</v>
      </c>
    </row>
    <row r="45" spans="1:2" ht="22.5" x14ac:dyDescent="0.2">
      <c r="B45" s="139" t="s">
        <v>648</v>
      </c>
    </row>
    <row r="46" spans="1:2" x14ac:dyDescent="0.2">
      <c r="B46" s="140"/>
    </row>
    <row r="47" spans="1:2" x14ac:dyDescent="0.2">
      <c r="B47" s="138" t="s">
        <v>647</v>
      </c>
    </row>
    <row r="48" spans="1:2" ht="22.5" x14ac:dyDescent="0.2">
      <c r="B48" s="139" t="s">
        <v>649</v>
      </c>
    </row>
    <row r="49" spans="2:2" x14ac:dyDescent="0.2">
      <c r="B49" s="140"/>
    </row>
    <row r="50" spans="2:2" x14ac:dyDescent="0.2">
      <c r="B50" s="140"/>
    </row>
    <row r="51" spans="2:2" x14ac:dyDescent="0.2">
      <c r="B51" s="138" t="s">
        <v>647</v>
      </c>
    </row>
    <row r="52" spans="2:2" ht="22.5" x14ac:dyDescent="0.2">
      <c r="B52" s="139" t="s">
        <v>650</v>
      </c>
    </row>
  </sheetData>
  <sheetProtection formatCells="0" formatColumns="0" formatRows="0" autoFilter="0" pivotTables="0"/>
  <protectedRanges>
    <protectedRange sqref="B42" name="Rango1_2_1_1_1_1_2_1_5"/>
    <protectedRange sqref="B44:B45 B47:B48 B51:B52" name="Rango1_1_1_2_1_5"/>
  </protectedRanges>
  <mergeCells count="3">
    <mergeCell ref="A1:B1"/>
    <mergeCell ref="A2:B2"/>
    <mergeCell ref="A3:B3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20"/>
  <sheetViews>
    <sheetView showGridLines="0" workbookViewId="0">
      <selection activeCell="E11" sqref="E11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71" t="s">
        <v>222</v>
      </c>
      <c r="B1" s="172"/>
      <c r="C1" s="173"/>
    </row>
    <row r="2" spans="1:3" s="78" customFormat="1" ht="18" customHeight="1" x14ac:dyDescent="0.25">
      <c r="A2" s="174" t="s">
        <v>530</v>
      </c>
      <c r="B2" s="175"/>
      <c r="C2" s="176"/>
    </row>
    <row r="3" spans="1:3" s="78" customFormat="1" ht="18" customHeight="1" x14ac:dyDescent="0.25">
      <c r="A3" s="174" t="s">
        <v>763</v>
      </c>
      <c r="B3" s="175"/>
      <c r="C3" s="176"/>
    </row>
    <row r="4" spans="1:3" s="80" customFormat="1" ht="18" customHeight="1" x14ac:dyDescent="0.2">
      <c r="A4" s="177" t="s">
        <v>526</v>
      </c>
      <c r="B4" s="178"/>
      <c r="C4" s="179"/>
    </row>
    <row r="5" spans="1:3" x14ac:dyDescent="0.2">
      <c r="A5" s="95" t="s">
        <v>566</v>
      </c>
      <c r="B5" s="95"/>
      <c r="C5" s="96">
        <v>34145561.18</v>
      </c>
    </row>
    <row r="6" spans="1:3" x14ac:dyDescent="0.2">
      <c r="A6" s="97"/>
      <c r="B6" s="98"/>
      <c r="C6" s="99"/>
    </row>
    <row r="7" spans="1:3" x14ac:dyDescent="0.2">
      <c r="A7" s="108" t="s">
        <v>567</v>
      </c>
      <c r="B7" s="108"/>
      <c r="C7" s="100">
        <f>SUM(C8:C13)</f>
        <v>0</v>
      </c>
    </row>
    <row r="8" spans="1:3" x14ac:dyDescent="0.2">
      <c r="A8" s="116" t="s">
        <v>568</v>
      </c>
      <c r="B8" s="115" t="s">
        <v>375</v>
      </c>
      <c r="C8" s="101">
        <v>0</v>
      </c>
    </row>
    <row r="9" spans="1:3" x14ac:dyDescent="0.2">
      <c r="A9" s="102" t="s">
        <v>569</v>
      </c>
      <c r="B9" s="103" t="s">
        <v>578</v>
      </c>
      <c r="C9" s="101">
        <v>0</v>
      </c>
    </row>
    <row r="10" spans="1:3" x14ac:dyDescent="0.2">
      <c r="A10" s="102" t="s">
        <v>570</v>
      </c>
      <c r="B10" s="103" t="s">
        <v>383</v>
      </c>
      <c r="C10" s="101">
        <v>0</v>
      </c>
    </row>
    <row r="11" spans="1:3" x14ac:dyDescent="0.2">
      <c r="A11" s="102" t="s">
        <v>571</v>
      </c>
      <c r="B11" s="103" t="s">
        <v>384</v>
      </c>
      <c r="C11" s="101">
        <v>0</v>
      </c>
    </row>
    <row r="12" spans="1:3" x14ac:dyDescent="0.2">
      <c r="A12" s="102" t="s">
        <v>572</v>
      </c>
      <c r="B12" s="103" t="s">
        <v>385</v>
      </c>
      <c r="C12" s="101">
        <v>0</v>
      </c>
    </row>
    <row r="13" spans="1:3" x14ac:dyDescent="0.2">
      <c r="A13" s="104" t="s">
        <v>573</v>
      </c>
      <c r="B13" s="105" t="s">
        <v>574</v>
      </c>
      <c r="C13" s="101">
        <v>0</v>
      </c>
    </row>
    <row r="14" spans="1:3" x14ac:dyDescent="0.2">
      <c r="A14" s="97"/>
      <c r="B14" s="106"/>
      <c r="C14" s="107"/>
    </row>
    <row r="15" spans="1:3" x14ac:dyDescent="0.2">
      <c r="A15" s="108" t="s">
        <v>116</v>
      </c>
      <c r="B15" s="98"/>
      <c r="C15" s="100">
        <f>SUM(C16:C18)</f>
        <v>354777.28000000026</v>
      </c>
    </row>
    <row r="16" spans="1:3" x14ac:dyDescent="0.2">
      <c r="A16" s="109">
        <v>3.1</v>
      </c>
      <c r="B16" s="103" t="s">
        <v>577</v>
      </c>
      <c r="C16" s="101">
        <v>0</v>
      </c>
    </row>
    <row r="17" spans="1:3" x14ac:dyDescent="0.2">
      <c r="A17" s="110">
        <v>3.2</v>
      </c>
      <c r="B17" s="103" t="s">
        <v>575</v>
      </c>
      <c r="C17" s="101">
        <v>354777.28000000026</v>
      </c>
    </row>
    <row r="18" spans="1:3" x14ac:dyDescent="0.2">
      <c r="A18" s="110">
        <v>3.3</v>
      </c>
      <c r="B18" s="105" t="s">
        <v>576</v>
      </c>
      <c r="C18" s="111">
        <v>0</v>
      </c>
    </row>
    <row r="19" spans="1:3" x14ac:dyDescent="0.2">
      <c r="A19" s="97"/>
      <c r="B19" s="112"/>
      <c r="C19" s="113"/>
    </row>
    <row r="20" spans="1:3" x14ac:dyDescent="0.2">
      <c r="A20" s="114" t="s">
        <v>115</v>
      </c>
      <c r="B20" s="114"/>
      <c r="C20" s="96">
        <f>C5+C7-C15</f>
        <v>33790783.899999999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39"/>
  <sheetViews>
    <sheetView showGridLines="0" topLeftCell="A13" workbookViewId="0">
      <selection activeCell="H38" sqref="H38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80" t="s">
        <v>222</v>
      </c>
      <c r="B1" s="181"/>
      <c r="C1" s="182"/>
    </row>
    <row r="2" spans="1:3" s="81" customFormat="1" ht="18.95" customHeight="1" x14ac:dyDescent="0.25">
      <c r="A2" s="183" t="s">
        <v>531</v>
      </c>
      <c r="B2" s="184"/>
      <c r="C2" s="185"/>
    </row>
    <row r="3" spans="1:3" s="81" customFormat="1" ht="18.95" customHeight="1" x14ac:dyDescent="0.25">
      <c r="A3" s="183" t="s">
        <v>789</v>
      </c>
      <c r="B3" s="184"/>
      <c r="C3" s="185"/>
    </row>
    <row r="4" spans="1:3" x14ac:dyDescent="0.2">
      <c r="A4" s="177" t="s">
        <v>526</v>
      </c>
      <c r="B4" s="178"/>
      <c r="C4" s="179"/>
    </row>
    <row r="5" spans="1:3" x14ac:dyDescent="0.2">
      <c r="A5" s="211" t="s">
        <v>579</v>
      </c>
      <c r="B5" s="212"/>
      <c r="C5" s="213">
        <v>31287294.260000002</v>
      </c>
    </row>
    <row r="6" spans="1:3" x14ac:dyDescent="0.2">
      <c r="A6" s="118"/>
      <c r="B6" s="98"/>
      <c r="C6" s="119"/>
    </row>
    <row r="7" spans="1:3" x14ac:dyDescent="0.2">
      <c r="A7" s="212" t="s">
        <v>580</v>
      </c>
      <c r="B7" s="209"/>
      <c r="C7" s="210">
        <f>SUM(C8:C28)</f>
        <v>769245.69000000006</v>
      </c>
    </row>
    <row r="8" spans="1:3" x14ac:dyDescent="0.2">
      <c r="A8" s="122">
        <v>2.1</v>
      </c>
      <c r="B8" s="123" t="s">
        <v>403</v>
      </c>
      <c r="C8" s="124">
        <v>0</v>
      </c>
    </row>
    <row r="9" spans="1:3" x14ac:dyDescent="0.2">
      <c r="A9" s="122">
        <v>2.2000000000000002</v>
      </c>
      <c r="B9" s="123" t="s">
        <v>400</v>
      </c>
      <c r="C9" s="124">
        <v>0</v>
      </c>
    </row>
    <row r="10" spans="1:3" x14ac:dyDescent="0.2">
      <c r="A10" s="128">
        <v>2.2999999999999998</v>
      </c>
      <c r="B10" s="117" t="s">
        <v>269</v>
      </c>
      <c r="C10" s="124">
        <v>20082.580000000002</v>
      </c>
    </row>
    <row r="11" spans="1:3" x14ac:dyDescent="0.2">
      <c r="A11" s="128">
        <v>2.4</v>
      </c>
      <c r="B11" s="117" t="s">
        <v>270</v>
      </c>
      <c r="C11" s="124">
        <v>0</v>
      </c>
    </row>
    <row r="12" spans="1:3" x14ac:dyDescent="0.2">
      <c r="A12" s="128">
        <v>2.5</v>
      </c>
      <c r="B12" s="117" t="s">
        <v>271</v>
      </c>
      <c r="C12" s="124">
        <v>160276.53000000003</v>
      </c>
    </row>
    <row r="13" spans="1:3" x14ac:dyDescent="0.2">
      <c r="A13" s="128">
        <v>2.6</v>
      </c>
      <c r="B13" s="117" t="s">
        <v>272</v>
      </c>
      <c r="C13" s="124">
        <v>151017.24</v>
      </c>
    </row>
    <row r="14" spans="1:3" x14ac:dyDescent="0.2">
      <c r="A14" s="128">
        <v>2.7</v>
      </c>
      <c r="B14" s="117" t="s">
        <v>273</v>
      </c>
      <c r="C14" s="124">
        <v>354777.27</v>
      </c>
    </row>
    <row r="15" spans="1:3" x14ac:dyDescent="0.2">
      <c r="A15" s="128">
        <v>2.8</v>
      </c>
      <c r="B15" s="117" t="s">
        <v>274</v>
      </c>
      <c r="C15" s="124">
        <v>58842.07</v>
      </c>
    </row>
    <row r="16" spans="1:3" x14ac:dyDescent="0.2">
      <c r="A16" s="128">
        <v>2.9</v>
      </c>
      <c r="B16" s="117" t="s">
        <v>276</v>
      </c>
      <c r="C16" s="124">
        <v>0</v>
      </c>
    </row>
    <row r="17" spans="1:3" x14ac:dyDescent="0.2">
      <c r="A17" s="128" t="s">
        <v>581</v>
      </c>
      <c r="B17" s="117" t="s">
        <v>582</v>
      </c>
      <c r="C17" s="124">
        <v>0</v>
      </c>
    </row>
    <row r="18" spans="1:3" x14ac:dyDescent="0.2">
      <c r="A18" s="128" t="s">
        <v>611</v>
      </c>
      <c r="B18" s="117" t="s">
        <v>278</v>
      </c>
      <c r="C18" s="124">
        <v>24250</v>
      </c>
    </row>
    <row r="19" spans="1:3" x14ac:dyDescent="0.2">
      <c r="A19" s="128" t="s">
        <v>612</v>
      </c>
      <c r="B19" s="117" t="s">
        <v>583</v>
      </c>
      <c r="C19" s="124">
        <v>0</v>
      </c>
    </row>
    <row r="20" spans="1:3" x14ac:dyDescent="0.2">
      <c r="A20" s="128" t="s">
        <v>613</v>
      </c>
      <c r="B20" s="117" t="s">
        <v>584</v>
      </c>
      <c r="C20" s="124">
        <v>0</v>
      </c>
    </row>
    <row r="21" spans="1:3" x14ac:dyDescent="0.2">
      <c r="A21" s="128" t="s">
        <v>614</v>
      </c>
      <c r="B21" s="117" t="s">
        <v>585</v>
      </c>
      <c r="C21" s="124">
        <v>0</v>
      </c>
    </row>
    <row r="22" spans="1:3" x14ac:dyDescent="0.2">
      <c r="A22" s="128" t="s">
        <v>586</v>
      </c>
      <c r="B22" s="117" t="s">
        <v>587</v>
      </c>
      <c r="C22" s="124">
        <v>0</v>
      </c>
    </row>
    <row r="23" spans="1:3" x14ac:dyDescent="0.2">
      <c r="A23" s="128" t="s">
        <v>588</v>
      </c>
      <c r="B23" s="117" t="s">
        <v>589</v>
      </c>
      <c r="C23" s="124">
        <v>0</v>
      </c>
    </row>
    <row r="24" spans="1:3" x14ac:dyDescent="0.2">
      <c r="A24" s="128" t="s">
        <v>590</v>
      </c>
      <c r="B24" s="117" t="s">
        <v>591</v>
      </c>
      <c r="C24" s="124">
        <v>0</v>
      </c>
    </row>
    <row r="25" spans="1:3" x14ac:dyDescent="0.2">
      <c r="A25" s="128" t="s">
        <v>592</v>
      </c>
      <c r="B25" s="117" t="s">
        <v>593</v>
      </c>
      <c r="C25" s="124">
        <v>0</v>
      </c>
    </row>
    <row r="26" spans="1:3" x14ac:dyDescent="0.2">
      <c r="A26" s="128" t="s">
        <v>594</v>
      </c>
      <c r="B26" s="117" t="s">
        <v>595</v>
      </c>
      <c r="C26" s="124">
        <v>0</v>
      </c>
    </row>
    <row r="27" spans="1:3" x14ac:dyDescent="0.2">
      <c r="A27" s="128" t="s">
        <v>596</v>
      </c>
      <c r="B27" s="117" t="s">
        <v>597</v>
      </c>
      <c r="C27" s="124">
        <v>0</v>
      </c>
    </row>
    <row r="28" spans="1:3" x14ac:dyDescent="0.2">
      <c r="A28" s="128" t="s">
        <v>598</v>
      </c>
      <c r="B28" s="123" t="s">
        <v>599</v>
      </c>
      <c r="C28" s="124">
        <v>0</v>
      </c>
    </row>
    <row r="29" spans="1:3" x14ac:dyDescent="0.2">
      <c r="A29" s="129"/>
      <c r="B29" s="125"/>
      <c r="C29" s="126"/>
    </row>
    <row r="30" spans="1:3" x14ac:dyDescent="0.2">
      <c r="A30" s="214" t="s">
        <v>600</v>
      </c>
      <c r="B30" s="215"/>
      <c r="C30" s="216">
        <f>SUM(C31:C37)</f>
        <v>1982932.22</v>
      </c>
    </row>
    <row r="31" spans="1:3" x14ac:dyDescent="0.2">
      <c r="A31" s="128" t="s">
        <v>601</v>
      </c>
      <c r="B31" s="117" t="s">
        <v>472</v>
      </c>
      <c r="C31" s="124">
        <v>1982932.22</v>
      </c>
    </row>
    <row r="32" spans="1:3" x14ac:dyDescent="0.2">
      <c r="A32" s="128" t="s">
        <v>602</v>
      </c>
      <c r="B32" s="117" t="s">
        <v>113</v>
      </c>
      <c r="C32" s="124">
        <v>0</v>
      </c>
    </row>
    <row r="33" spans="1:3" x14ac:dyDescent="0.2">
      <c r="A33" s="128" t="s">
        <v>603</v>
      </c>
      <c r="B33" s="117" t="s">
        <v>482</v>
      </c>
      <c r="C33" s="124">
        <v>0</v>
      </c>
    </row>
    <row r="34" spans="1:3" x14ac:dyDescent="0.2">
      <c r="A34" s="128" t="s">
        <v>604</v>
      </c>
      <c r="B34" s="117" t="s">
        <v>605</v>
      </c>
      <c r="C34" s="124">
        <v>0</v>
      </c>
    </row>
    <row r="35" spans="1:3" x14ac:dyDescent="0.2">
      <c r="A35" s="128" t="s">
        <v>606</v>
      </c>
      <c r="B35" s="117" t="s">
        <v>607</v>
      </c>
      <c r="C35" s="124">
        <v>0</v>
      </c>
    </row>
    <row r="36" spans="1:3" x14ac:dyDescent="0.2">
      <c r="A36" s="128" t="s">
        <v>608</v>
      </c>
      <c r="B36" s="117" t="s">
        <v>490</v>
      </c>
      <c r="C36" s="124">
        <v>0</v>
      </c>
    </row>
    <row r="37" spans="1:3" x14ac:dyDescent="0.2">
      <c r="A37" s="128" t="s">
        <v>609</v>
      </c>
      <c r="B37" s="123" t="s">
        <v>610</v>
      </c>
      <c r="C37" s="127">
        <v>0</v>
      </c>
    </row>
    <row r="38" spans="1:3" x14ac:dyDescent="0.2">
      <c r="A38" s="118"/>
      <c r="B38" s="120"/>
      <c r="C38" s="121"/>
    </row>
    <row r="39" spans="1:3" x14ac:dyDescent="0.2">
      <c r="A39" s="212" t="s">
        <v>117</v>
      </c>
      <c r="B39" s="212"/>
      <c r="C39" s="210">
        <f>C5-C7+C30</f>
        <v>32500980.789999999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47"/>
  <sheetViews>
    <sheetView tabSelected="1" workbookViewId="0">
      <selection activeCell="G16" sqref="G16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customWidth="1"/>
    <col min="4" max="5" width="23.7109375" style="70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70" t="str">
        <f>'Notas a los Edos Financieros'!A1</f>
        <v>Nombre del Ente Público</v>
      </c>
      <c r="B1" s="186"/>
      <c r="C1" s="186"/>
      <c r="D1" s="186"/>
      <c r="E1" s="186"/>
      <c r="F1" s="186"/>
      <c r="G1" s="68" t="s">
        <v>223</v>
      </c>
      <c r="H1" s="69">
        <f>'Notas a los Edos Financieros'!E1</f>
        <v>2019</v>
      </c>
    </row>
    <row r="2" spans="1:10" ht="18.95" customHeight="1" x14ac:dyDescent="0.2">
      <c r="A2" s="170" t="s">
        <v>532</v>
      </c>
      <c r="B2" s="186"/>
      <c r="C2" s="186"/>
      <c r="D2" s="186"/>
      <c r="E2" s="186"/>
      <c r="F2" s="186"/>
      <c r="G2" s="68" t="s">
        <v>225</v>
      </c>
      <c r="H2" s="69" t="str">
        <f>'Notas a los Edos Financieros'!E2</f>
        <v>Trimestral</v>
      </c>
    </row>
    <row r="3" spans="1:10" ht="18.95" customHeight="1" x14ac:dyDescent="0.2">
      <c r="A3" s="187" t="str">
        <f>'Notas a los Edos Financieros'!A3</f>
        <v>Correspondiente del 01 de Enero al 30 de Junio de 2019</v>
      </c>
      <c r="B3" s="188"/>
      <c r="C3" s="188"/>
      <c r="D3" s="188"/>
      <c r="E3" s="188"/>
      <c r="F3" s="188"/>
      <c r="G3" s="68" t="s">
        <v>227</v>
      </c>
      <c r="H3" s="69">
        <f>'Notas a los Edos Financieros'!E3</f>
        <v>1</v>
      </c>
    </row>
    <row r="4" spans="1:10" x14ac:dyDescent="0.2">
      <c r="A4" s="71" t="s">
        <v>228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62401699</v>
      </c>
      <c r="E36" s="75">
        <v>0</v>
      </c>
      <c r="F36" s="75">
        <v>62401699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33790783.899999999</v>
      </c>
      <c r="E37" s="75">
        <v>67714312.25</v>
      </c>
      <c r="F37" s="75">
        <v>33923528.350000001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5312613.25</v>
      </c>
      <c r="E38" s="75">
        <v>0</v>
      </c>
      <c r="F38" s="75">
        <v>-5312613.25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33790783.899999999</v>
      </c>
      <c r="E39" s="75">
        <v>33790783.899999999</v>
      </c>
      <c r="F39" s="75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33790783.899999999</v>
      </c>
      <c r="F40" s="75">
        <v>33790783.899999999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62401699</v>
      </c>
      <c r="F41" s="75">
        <v>62401699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84749059.909999996</v>
      </c>
      <c r="E42" s="75">
        <v>47967264.640000001</v>
      </c>
      <c r="F42" s="75">
        <v>36781795.270000003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16679970.380000001</v>
      </c>
      <c r="E43" s="75">
        <v>22347360.91</v>
      </c>
      <c r="F43" s="75">
        <v>-5667390.5300000003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31287294.260000002</v>
      </c>
      <c r="E44" s="75">
        <v>31287294.260000002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31287294.260000002</v>
      </c>
      <c r="E45" s="75">
        <v>31287294.260000002</v>
      </c>
      <c r="F45" s="75"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31287294.260000002</v>
      </c>
      <c r="E46" s="75">
        <v>31287294.260000002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31287294.260000002</v>
      </c>
      <c r="E47" s="75">
        <v>0</v>
      </c>
      <c r="F47" s="75">
        <v>31287294.260000002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89" t="s">
        <v>37</v>
      </c>
      <c r="B5" s="189"/>
      <c r="C5" s="189"/>
      <c r="D5" s="189"/>
      <c r="E5" s="189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34" t="s">
        <v>641</v>
      </c>
      <c r="B10" s="190" t="s">
        <v>39</v>
      </c>
      <c r="C10" s="190"/>
      <c r="D10" s="190"/>
      <c r="E10" s="190"/>
    </row>
    <row r="11" spans="1:8" s="7" customFormat="1" ht="12.95" customHeight="1" x14ac:dyDescent="0.2">
      <c r="A11" s="135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35" t="s">
        <v>643</v>
      </c>
      <c r="B12" s="190" t="s">
        <v>41</v>
      </c>
      <c r="C12" s="190"/>
      <c r="D12" s="190"/>
      <c r="E12" s="190"/>
    </row>
    <row r="13" spans="1:8" s="7" customFormat="1" ht="26.1" customHeight="1" x14ac:dyDescent="0.2">
      <c r="A13" s="135" t="s">
        <v>644</v>
      </c>
      <c r="B13" s="190" t="s">
        <v>42</v>
      </c>
      <c r="C13" s="190"/>
      <c r="D13" s="190"/>
      <c r="E13" s="190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34" t="s">
        <v>645</v>
      </c>
      <c r="B15" s="23" t="s">
        <v>43</v>
      </c>
    </row>
    <row r="16" spans="1:8" s="7" customFormat="1" ht="12.95" customHeight="1" x14ac:dyDescent="0.2">
      <c r="A16" s="135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36" t="s">
        <v>638</v>
      </c>
    </row>
    <row r="20" spans="1:8" s="7" customFormat="1" ht="12.95" customHeight="1" x14ac:dyDescent="0.2">
      <c r="A20" s="136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91" t="s">
        <v>45</v>
      </c>
      <c r="C31" s="191"/>
      <c r="D31" s="191"/>
      <c r="E31" s="191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194"/>
  <sheetViews>
    <sheetView topLeftCell="A34" zoomScale="106" zoomScaleNormal="106" workbookViewId="0">
      <selection activeCell="A175" sqref="A175:H176"/>
    </sheetView>
  </sheetViews>
  <sheetFormatPr baseColWidth="10" defaultColWidth="9.140625" defaultRowHeight="11.25" x14ac:dyDescent="0.2"/>
  <cols>
    <col min="1" max="1" width="18.140625" style="61" customWidth="1"/>
    <col min="2" max="2" width="50.85546875" style="6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0" width="16.140625" style="61" customWidth="1"/>
    <col min="11" max="11" width="35.28515625" style="61" customWidth="1"/>
    <col min="12" max="13" width="4.7109375" style="61" customWidth="1"/>
    <col min="14" max="14" width="11.140625" style="61" bestFit="1" customWidth="1"/>
    <col min="15" max="15" width="12" style="61" bestFit="1" customWidth="1"/>
    <col min="16" max="16384" width="9.140625" style="61"/>
  </cols>
  <sheetData>
    <row r="1" spans="1:8" s="57" customFormat="1" ht="18.95" customHeight="1" x14ac:dyDescent="0.25">
      <c r="A1" s="168" t="str">
        <f>'Notas a los Edos Financieros'!A1</f>
        <v>Nombre del Ente Público</v>
      </c>
      <c r="B1" s="169"/>
      <c r="C1" s="169"/>
      <c r="D1" s="169"/>
      <c r="E1" s="169"/>
      <c r="F1" s="169"/>
      <c r="G1" s="55" t="s">
        <v>223</v>
      </c>
      <c r="H1" s="66">
        <f>'Notas a los Edos Financieros'!E1</f>
        <v>2019</v>
      </c>
    </row>
    <row r="2" spans="1:8" s="57" customFormat="1" ht="18.95" customHeight="1" x14ac:dyDescent="0.25">
      <c r="A2" s="168" t="s">
        <v>224</v>
      </c>
      <c r="B2" s="169"/>
      <c r="C2" s="169"/>
      <c r="D2" s="169"/>
      <c r="E2" s="169"/>
      <c r="F2" s="169"/>
      <c r="G2" s="55" t="s">
        <v>225</v>
      </c>
      <c r="H2" s="66" t="str">
        <f>'Notas a los Edos Financieros'!E2</f>
        <v>Trimestral</v>
      </c>
    </row>
    <row r="3" spans="1:8" s="57" customFormat="1" ht="18.95" customHeight="1" x14ac:dyDescent="0.25">
      <c r="A3" s="168" t="str">
        <f>'Notas a los Edos Financieros'!A3</f>
        <v>Correspondiente del 01 de Enero al 30 de Junio de 2019</v>
      </c>
      <c r="B3" s="169"/>
      <c r="C3" s="169"/>
      <c r="D3" s="169"/>
      <c r="E3" s="169"/>
      <c r="F3" s="169"/>
      <c r="G3" s="55" t="s">
        <v>227</v>
      </c>
      <c r="H3" s="66">
        <f>'Notas a los Edos Financieros'!E3</f>
        <v>1</v>
      </c>
    </row>
    <row r="4" spans="1:8" x14ac:dyDescent="0.2">
      <c r="A4" s="59" t="s">
        <v>228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229</v>
      </c>
      <c r="C8" s="65">
        <v>0</v>
      </c>
    </row>
    <row r="9" spans="1:8" x14ac:dyDescent="0.2">
      <c r="A9" s="63">
        <v>1115</v>
      </c>
      <c r="B9" s="61" t="s">
        <v>230</v>
      </c>
      <c r="C9" s="65">
        <v>0</v>
      </c>
    </row>
    <row r="10" spans="1:8" x14ac:dyDescent="0.2">
      <c r="A10" s="63">
        <v>1121</v>
      </c>
      <c r="B10" s="61" t="s">
        <v>231</v>
      </c>
      <c r="C10" s="65">
        <v>0</v>
      </c>
    </row>
    <row r="11" spans="1:8" x14ac:dyDescent="0.2">
      <c r="A11" s="63">
        <v>1211</v>
      </c>
      <c r="B11" s="61" t="s">
        <v>232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233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8" x14ac:dyDescent="0.2">
      <c r="A16" s="63">
        <v>1124</v>
      </c>
      <c r="B16" s="61" t="s">
        <v>234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7" spans="1:8" x14ac:dyDescent="0.2">
      <c r="A17" s="63"/>
      <c r="C17" s="65"/>
      <c r="D17" s="65"/>
      <c r="E17" s="65"/>
      <c r="F17" s="65"/>
      <c r="G17" s="65"/>
    </row>
    <row r="19" spans="1:8" x14ac:dyDescent="0.2">
      <c r="A19" s="60" t="s">
        <v>626</v>
      </c>
      <c r="B19" s="60"/>
      <c r="C19" s="60"/>
      <c r="D19" s="60"/>
      <c r="E19" s="60"/>
      <c r="F19" s="60"/>
      <c r="G19" s="60"/>
      <c r="H19" s="60"/>
    </row>
    <row r="20" spans="1:8" x14ac:dyDescent="0.2">
      <c r="A20" s="62" t="s">
        <v>180</v>
      </c>
      <c r="B20" s="62" t="s">
        <v>177</v>
      </c>
      <c r="C20" s="62" t="s">
        <v>178</v>
      </c>
      <c r="D20" s="62" t="s">
        <v>235</v>
      </c>
      <c r="E20" s="62" t="s">
        <v>236</v>
      </c>
      <c r="F20" s="62" t="s">
        <v>237</v>
      </c>
      <c r="G20" s="62" t="s">
        <v>238</v>
      </c>
      <c r="H20" s="62" t="s">
        <v>239</v>
      </c>
    </row>
    <row r="21" spans="1:8" x14ac:dyDescent="0.2">
      <c r="A21" s="156">
        <v>1123</v>
      </c>
      <c r="B21" s="157" t="s">
        <v>240</v>
      </c>
      <c r="C21" s="158">
        <f>SUM(C22:C28)</f>
        <v>537944.77999999991</v>
      </c>
      <c r="D21" s="158">
        <f>SUM(D22:D28)</f>
        <v>537944.77999999991</v>
      </c>
      <c r="E21" s="65">
        <v>0</v>
      </c>
      <c r="F21" s="65">
        <v>0</v>
      </c>
      <c r="G21" s="65">
        <v>0</v>
      </c>
    </row>
    <row r="22" spans="1:8" ht="22.5" x14ac:dyDescent="0.2">
      <c r="A22" s="141" t="s">
        <v>764</v>
      </c>
      <c r="B22" s="142" t="s">
        <v>765</v>
      </c>
      <c r="C22" s="143">
        <v>35440.32</v>
      </c>
      <c r="D22" s="143">
        <v>35440.32</v>
      </c>
      <c r="E22" s="65"/>
      <c r="F22" s="65"/>
      <c r="G22" s="65"/>
      <c r="H22" s="144" t="s">
        <v>659</v>
      </c>
    </row>
    <row r="23" spans="1:8" ht="22.5" x14ac:dyDescent="0.2">
      <c r="A23" s="63" t="s">
        <v>766</v>
      </c>
      <c r="B23" s="61" t="s">
        <v>767</v>
      </c>
      <c r="C23" s="65">
        <v>0.02</v>
      </c>
      <c r="D23" s="65">
        <v>0.02</v>
      </c>
      <c r="E23" s="65"/>
      <c r="F23" s="65"/>
      <c r="G23" s="65"/>
      <c r="H23" s="144" t="s">
        <v>659</v>
      </c>
    </row>
    <row r="24" spans="1:8" ht="22.5" x14ac:dyDescent="0.2">
      <c r="A24" s="63" t="s">
        <v>651</v>
      </c>
      <c r="B24" s="61" t="s">
        <v>652</v>
      </c>
      <c r="C24" s="65">
        <v>420533</v>
      </c>
      <c r="D24" s="65">
        <v>420533</v>
      </c>
      <c r="E24" s="65"/>
      <c r="F24" s="65"/>
      <c r="G24" s="65"/>
      <c r="H24" s="144" t="s">
        <v>659</v>
      </c>
    </row>
    <row r="25" spans="1:8" ht="22.5" x14ac:dyDescent="0.2">
      <c r="A25" s="63" t="s">
        <v>653</v>
      </c>
      <c r="B25" s="61" t="s">
        <v>654</v>
      </c>
      <c r="C25" s="65">
        <v>2821.04</v>
      </c>
      <c r="D25" s="65">
        <v>2821.04</v>
      </c>
      <c r="E25" s="65"/>
      <c r="F25" s="65"/>
      <c r="G25" s="65"/>
      <c r="H25" s="144" t="s">
        <v>659</v>
      </c>
    </row>
    <row r="26" spans="1:8" ht="22.5" x14ac:dyDescent="0.2">
      <c r="A26" s="63" t="s">
        <v>655</v>
      </c>
      <c r="B26" s="61" t="s">
        <v>656</v>
      </c>
      <c r="C26" s="65">
        <v>6830.08</v>
      </c>
      <c r="D26" s="65">
        <v>6830.08</v>
      </c>
      <c r="E26" s="65"/>
      <c r="F26" s="65"/>
      <c r="G26" s="65"/>
      <c r="H26" s="144" t="s">
        <v>659</v>
      </c>
    </row>
    <row r="27" spans="1:8" ht="22.5" x14ac:dyDescent="0.2">
      <c r="A27" s="63" t="s">
        <v>768</v>
      </c>
      <c r="B27" s="61" t="s">
        <v>769</v>
      </c>
      <c r="C27" s="65">
        <v>45000</v>
      </c>
      <c r="D27" s="65">
        <v>45000</v>
      </c>
      <c r="E27" s="65"/>
      <c r="F27" s="65"/>
      <c r="G27" s="65"/>
      <c r="H27" s="144" t="s">
        <v>659</v>
      </c>
    </row>
    <row r="28" spans="1:8" x14ac:dyDescent="0.2">
      <c r="A28" s="63" t="s">
        <v>770</v>
      </c>
      <c r="B28" s="61" t="s">
        <v>771</v>
      </c>
      <c r="C28" s="65">
        <v>27320.32</v>
      </c>
      <c r="D28" s="65">
        <v>27320.32</v>
      </c>
      <c r="E28" s="65">
        <v>0</v>
      </c>
      <c r="F28" s="65">
        <v>0</v>
      </c>
      <c r="G28" s="65">
        <v>0</v>
      </c>
    </row>
    <row r="29" spans="1:8" x14ac:dyDescent="0.2">
      <c r="A29" s="159">
        <v>1131</v>
      </c>
      <c r="B29" s="160" t="s">
        <v>241</v>
      </c>
      <c r="C29" s="161">
        <f>+C30</f>
        <v>162927.57</v>
      </c>
      <c r="D29" s="161">
        <f>+D30</f>
        <v>162927.57</v>
      </c>
      <c r="E29" s="65">
        <v>0</v>
      </c>
      <c r="F29" s="65">
        <v>0</v>
      </c>
      <c r="G29" s="65">
        <v>0</v>
      </c>
    </row>
    <row r="30" spans="1:8" ht="22.5" x14ac:dyDescent="0.2">
      <c r="A30" s="63" t="s">
        <v>657</v>
      </c>
      <c r="B30" s="61" t="s">
        <v>658</v>
      </c>
      <c r="C30" s="65">
        <v>162927.57</v>
      </c>
      <c r="D30" s="65">
        <v>162927.57</v>
      </c>
      <c r="E30" s="65"/>
      <c r="F30" s="65"/>
      <c r="G30" s="65"/>
      <c r="H30" s="144" t="s">
        <v>659</v>
      </c>
    </row>
    <row r="31" spans="1:8" x14ac:dyDescent="0.2">
      <c r="A31" s="63">
        <v>1132</v>
      </c>
      <c r="B31" s="61" t="s">
        <v>242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</row>
    <row r="32" spans="1:8" x14ac:dyDescent="0.2">
      <c r="A32" s="63">
        <v>1133</v>
      </c>
      <c r="B32" s="61" t="s">
        <v>243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</row>
    <row r="33" spans="1:8" x14ac:dyDescent="0.2">
      <c r="A33" s="63">
        <v>1134</v>
      </c>
      <c r="B33" s="61" t="s">
        <v>244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</row>
    <row r="34" spans="1:8" x14ac:dyDescent="0.2">
      <c r="A34" s="63">
        <v>1139</v>
      </c>
      <c r="B34" s="61" t="s">
        <v>245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</row>
    <row r="36" spans="1:8" x14ac:dyDescent="0.2">
      <c r="A36" s="60" t="s">
        <v>627</v>
      </c>
      <c r="B36" s="60"/>
      <c r="C36" s="60"/>
      <c r="D36" s="60"/>
      <c r="E36" s="60"/>
      <c r="F36" s="60"/>
      <c r="G36" s="60"/>
      <c r="H36" s="60"/>
    </row>
    <row r="37" spans="1:8" x14ac:dyDescent="0.2">
      <c r="A37" s="62" t="s">
        <v>180</v>
      </c>
      <c r="B37" s="62" t="s">
        <v>177</v>
      </c>
      <c r="C37" s="62" t="s">
        <v>178</v>
      </c>
      <c r="D37" s="62" t="s">
        <v>190</v>
      </c>
      <c r="E37" s="62" t="s">
        <v>189</v>
      </c>
      <c r="F37" s="62" t="s">
        <v>246</v>
      </c>
      <c r="G37" s="62" t="s">
        <v>192</v>
      </c>
      <c r="H37" s="62"/>
    </row>
    <row r="38" spans="1:8" x14ac:dyDescent="0.2">
      <c r="A38" s="63">
        <v>1140</v>
      </c>
      <c r="B38" s="61" t="s">
        <v>247</v>
      </c>
      <c r="C38" s="65">
        <v>0</v>
      </c>
    </row>
    <row r="39" spans="1:8" x14ac:dyDescent="0.2">
      <c r="A39" s="63">
        <v>1141</v>
      </c>
      <c r="B39" s="61" t="s">
        <v>248</v>
      </c>
      <c r="C39" s="65">
        <v>0</v>
      </c>
    </row>
    <row r="40" spans="1:8" x14ac:dyDescent="0.2">
      <c r="A40" s="63">
        <v>1142</v>
      </c>
      <c r="B40" s="61" t="s">
        <v>249</v>
      </c>
      <c r="C40" s="65">
        <v>0</v>
      </c>
    </row>
    <row r="41" spans="1:8" x14ac:dyDescent="0.2">
      <c r="A41" s="63">
        <v>1143</v>
      </c>
      <c r="B41" s="61" t="s">
        <v>250</v>
      </c>
      <c r="C41" s="65">
        <v>0</v>
      </c>
    </row>
    <row r="42" spans="1:8" x14ac:dyDescent="0.2">
      <c r="A42" s="63">
        <v>1144</v>
      </c>
      <c r="B42" s="61" t="s">
        <v>251</v>
      </c>
      <c r="C42" s="65">
        <v>0</v>
      </c>
    </row>
    <row r="43" spans="1:8" x14ac:dyDescent="0.2">
      <c r="A43" s="63">
        <v>1145</v>
      </c>
      <c r="B43" s="61" t="s">
        <v>252</v>
      </c>
      <c r="C43" s="65">
        <v>0</v>
      </c>
    </row>
    <row r="45" spans="1:8" x14ac:dyDescent="0.2">
      <c r="A45" s="60" t="s">
        <v>628</v>
      </c>
      <c r="B45" s="60"/>
      <c r="C45" s="60"/>
      <c r="D45" s="60"/>
      <c r="E45" s="60"/>
      <c r="F45" s="60"/>
      <c r="G45" s="60"/>
      <c r="H45" s="60"/>
    </row>
    <row r="46" spans="1:8" x14ac:dyDescent="0.2">
      <c r="A46" s="62" t="s">
        <v>180</v>
      </c>
      <c r="B46" s="62" t="s">
        <v>177</v>
      </c>
      <c r="C46" s="62" t="s">
        <v>178</v>
      </c>
      <c r="D46" s="62" t="s">
        <v>188</v>
      </c>
      <c r="E46" s="62" t="s">
        <v>191</v>
      </c>
      <c r="F46" s="62" t="s">
        <v>253</v>
      </c>
      <c r="G46" s="62"/>
      <c r="H46" s="62"/>
    </row>
    <row r="47" spans="1:8" x14ac:dyDescent="0.2">
      <c r="A47" s="63">
        <v>1150</v>
      </c>
      <c r="B47" s="61" t="s">
        <v>254</v>
      </c>
      <c r="C47" s="65">
        <v>0</v>
      </c>
    </row>
    <row r="48" spans="1:8" x14ac:dyDescent="0.2">
      <c r="A48" s="63">
        <v>1151</v>
      </c>
      <c r="B48" s="61" t="s">
        <v>255</v>
      </c>
      <c r="C48" s="65">
        <v>0</v>
      </c>
    </row>
    <row r="50" spans="1:9" x14ac:dyDescent="0.2">
      <c r="A50" s="60" t="s">
        <v>629</v>
      </c>
      <c r="B50" s="60"/>
      <c r="C50" s="60"/>
      <c r="D50" s="60"/>
      <c r="E50" s="60"/>
      <c r="F50" s="60"/>
      <c r="G50" s="60"/>
      <c r="H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179</v>
      </c>
      <c r="E51" s="62" t="s">
        <v>239</v>
      </c>
      <c r="F51" s="62"/>
      <c r="G51" s="62"/>
      <c r="H51" s="62"/>
    </row>
    <row r="52" spans="1:9" x14ac:dyDescent="0.2">
      <c r="A52" s="63">
        <v>1213</v>
      </c>
      <c r="B52" s="61" t="s">
        <v>256</v>
      </c>
      <c r="C52" s="65">
        <v>0</v>
      </c>
    </row>
    <row r="54" spans="1:9" x14ac:dyDescent="0.2">
      <c r="A54" s="60" t="s">
        <v>630</v>
      </c>
      <c r="B54" s="60"/>
      <c r="C54" s="60"/>
      <c r="D54" s="60"/>
      <c r="E54" s="60"/>
      <c r="F54" s="60"/>
      <c r="G54" s="60"/>
      <c r="H54" s="60"/>
    </row>
    <row r="55" spans="1:9" x14ac:dyDescent="0.2">
      <c r="A55" s="62" t="s">
        <v>180</v>
      </c>
      <c r="B55" s="62" t="s">
        <v>177</v>
      </c>
      <c r="C55" s="62" t="s">
        <v>178</v>
      </c>
      <c r="D55" s="62"/>
      <c r="E55" s="62"/>
      <c r="F55" s="62"/>
      <c r="G55" s="62"/>
      <c r="H55" s="62"/>
    </row>
    <row r="56" spans="1:9" x14ac:dyDescent="0.2">
      <c r="A56" s="63">
        <v>1214</v>
      </c>
      <c r="B56" s="61" t="s">
        <v>257</v>
      </c>
      <c r="C56" s="65">
        <v>0</v>
      </c>
    </row>
    <row r="58" spans="1:9" x14ac:dyDescent="0.2">
      <c r="A58" s="60" t="s">
        <v>631</v>
      </c>
      <c r="B58" s="60"/>
      <c r="C58" s="60"/>
      <c r="D58" s="60"/>
      <c r="E58" s="60"/>
      <c r="F58" s="60"/>
      <c r="G58" s="60"/>
      <c r="H58" s="60"/>
      <c r="I58" s="60"/>
    </row>
    <row r="59" spans="1:9" x14ac:dyDescent="0.2">
      <c r="A59" s="62" t="s">
        <v>180</v>
      </c>
      <c r="B59" s="62" t="s">
        <v>177</v>
      </c>
      <c r="C59" s="62" t="s">
        <v>178</v>
      </c>
      <c r="D59" s="62" t="s">
        <v>193</v>
      </c>
      <c r="E59" s="62" t="s">
        <v>194</v>
      </c>
      <c r="F59" s="62" t="s">
        <v>188</v>
      </c>
      <c r="G59" s="62" t="s">
        <v>258</v>
      </c>
      <c r="H59" s="62" t="s">
        <v>195</v>
      </c>
      <c r="I59" s="62" t="s">
        <v>259</v>
      </c>
    </row>
    <row r="60" spans="1:9" x14ac:dyDescent="0.2">
      <c r="A60" s="63">
        <v>1230</v>
      </c>
      <c r="B60" s="61" t="s">
        <v>260</v>
      </c>
      <c r="C60" s="65">
        <f>+C61+C63+C64+C66+C67+C68+C69</f>
        <v>14459914.49</v>
      </c>
      <c r="D60" s="65">
        <f t="shared" ref="D60:E60" si="0">+D61+D63+D64+D66+D67+D68+D69</f>
        <v>0</v>
      </c>
      <c r="E60" s="65">
        <f t="shared" si="0"/>
        <v>50861.67</v>
      </c>
    </row>
    <row r="61" spans="1:9" x14ac:dyDescent="0.2">
      <c r="A61" s="156">
        <v>1231</v>
      </c>
      <c r="B61" s="157" t="s">
        <v>261</v>
      </c>
      <c r="C61" s="158">
        <f>+C62</f>
        <v>1938000</v>
      </c>
      <c r="D61" s="158">
        <f t="shared" ref="D61:E61" si="1">+D62</f>
        <v>0</v>
      </c>
      <c r="E61" s="158">
        <f t="shared" si="1"/>
        <v>0</v>
      </c>
      <c r="F61" s="157"/>
      <c r="G61" s="164"/>
      <c r="H61" s="157"/>
      <c r="I61" s="157"/>
    </row>
    <row r="62" spans="1:9" x14ac:dyDescent="0.2">
      <c r="A62" s="63" t="s">
        <v>660</v>
      </c>
      <c r="B62" s="61" t="s">
        <v>661</v>
      </c>
      <c r="C62" s="65">
        <v>1938000</v>
      </c>
      <c r="D62" s="65"/>
      <c r="E62" s="65"/>
      <c r="G62" s="145"/>
    </row>
    <row r="63" spans="1:9" x14ac:dyDescent="0.2">
      <c r="A63" s="63">
        <v>1232</v>
      </c>
      <c r="B63" s="61" t="s">
        <v>262</v>
      </c>
      <c r="C63" s="65">
        <v>0</v>
      </c>
      <c r="D63" s="65">
        <v>0</v>
      </c>
      <c r="E63" s="65">
        <v>0</v>
      </c>
      <c r="G63" s="145"/>
    </row>
    <row r="64" spans="1:9" x14ac:dyDescent="0.2">
      <c r="A64" s="156">
        <v>1233</v>
      </c>
      <c r="B64" s="157" t="s">
        <v>263</v>
      </c>
      <c r="C64" s="158">
        <f>+C65</f>
        <v>12206801.09</v>
      </c>
      <c r="D64" s="158">
        <f t="shared" ref="D64:E64" si="2">+D65</f>
        <v>0</v>
      </c>
      <c r="E64" s="158">
        <f t="shared" si="2"/>
        <v>50861.67</v>
      </c>
      <c r="F64" s="157"/>
      <c r="G64" s="164"/>
      <c r="H64" s="157"/>
      <c r="I64" s="157"/>
    </row>
    <row r="65" spans="1:15" x14ac:dyDescent="0.2">
      <c r="A65" s="141" t="s">
        <v>662</v>
      </c>
      <c r="B65" s="142" t="s">
        <v>663</v>
      </c>
      <c r="C65" s="143">
        <v>12206801.09</v>
      </c>
      <c r="D65" s="143">
        <v>0</v>
      </c>
      <c r="E65" s="143">
        <v>50861.67</v>
      </c>
      <c r="F65" s="142" t="s">
        <v>702</v>
      </c>
      <c r="G65" s="146">
        <v>0.05</v>
      </c>
      <c r="H65" s="142"/>
      <c r="I65" s="142"/>
    </row>
    <row r="66" spans="1:15" x14ac:dyDescent="0.2">
      <c r="A66" s="63">
        <v>1234</v>
      </c>
      <c r="B66" s="61" t="s">
        <v>264</v>
      </c>
      <c r="C66" s="65">
        <v>0</v>
      </c>
      <c r="D66" s="65">
        <v>0</v>
      </c>
      <c r="E66" s="65">
        <v>0</v>
      </c>
      <c r="G66" s="145"/>
    </row>
    <row r="67" spans="1:15" x14ac:dyDescent="0.2">
      <c r="A67" s="63">
        <v>1235</v>
      </c>
      <c r="B67" s="61" t="s">
        <v>265</v>
      </c>
      <c r="C67" s="65">
        <v>0</v>
      </c>
      <c r="D67" s="65">
        <v>0</v>
      </c>
      <c r="E67" s="65">
        <v>0</v>
      </c>
      <c r="G67" s="145"/>
    </row>
    <row r="68" spans="1:15" x14ac:dyDescent="0.2">
      <c r="A68" s="63">
        <v>1236</v>
      </c>
      <c r="B68" s="61" t="s">
        <v>266</v>
      </c>
      <c r="C68" s="65">
        <v>0</v>
      </c>
      <c r="D68" s="65">
        <v>0</v>
      </c>
      <c r="E68" s="65">
        <v>0</v>
      </c>
      <c r="G68" s="145"/>
    </row>
    <row r="69" spans="1:15" x14ac:dyDescent="0.2">
      <c r="A69" s="156">
        <v>1239</v>
      </c>
      <c r="B69" s="157" t="s">
        <v>267</v>
      </c>
      <c r="C69" s="158">
        <f>+C70</f>
        <v>315113.40000000002</v>
      </c>
      <c r="D69" s="158">
        <f t="shared" ref="D69:E69" si="3">+D70</f>
        <v>0</v>
      </c>
      <c r="E69" s="158">
        <f t="shared" si="3"/>
        <v>0</v>
      </c>
      <c r="F69" s="157"/>
      <c r="G69" s="164"/>
      <c r="H69" s="157"/>
      <c r="I69" s="157"/>
    </row>
    <row r="70" spans="1:15" x14ac:dyDescent="0.2">
      <c r="A70" s="63" t="s">
        <v>664</v>
      </c>
      <c r="B70" s="61" t="s">
        <v>665</v>
      </c>
      <c r="C70" s="65">
        <v>315113.40000000002</v>
      </c>
      <c r="D70" s="65"/>
      <c r="E70" s="65"/>
      <c r="F70" s="61" t="s">
        <v>702</v>
      </c>
      <c r="G70" s="145">
        <v>0.1</v>
      </c>
      <c r="I70" s="61" t="s">
        <v>703</v>
      </c>
    </row>
    <row r="71" spans="1:15" x14ac:dyDescent="0.2">
      <c r="A71" s="63">
        <v>1240</v>
      </c>
      <c r="B71" s="162" t="s">
        <v>268</v>
      </c>
      <c r="C71" s="163">
        <f>+C72+C77+C80+C83+C86+C88+C93+C94</f>
        <v>55917820.070000008</v>
      </c>
      <c r="D71" s="65">
        <f>+D72+D77+D80+D83+D86+D88+D93+D94</f>
        <v>1982932.22</v>
      </c>
      <c r="E71" s="65">
        <f>+E72+E77+E80+E83+E86+E88+E93+E94</f>
        <v>42411711.910000004</v>
      </c>
      <c r="G71" s="145"/>
    </row>
    <row r="72" spans="1:15" x14ac:dyDescent="0.2">
      <c r="A72" s="156">
        <v>1241</v>
      </c>
      <c r="B72" s="157" t="s">
        <v>269</v>
      </c>
      <c r="C72" s="158">
        <f>SUM(C73:C76)</f>
        <v>2805290.41</v>
      </c>
      <c r="D72" s="158">
        <f t="shared" ref="D72:E72" si="4">SUM(D73:D76)</f>
        <v>124038.2</v>
      </c>
      <c r="E72" s="158">
        <f t="shared" si="4"/>
        <v>1944555.08</v>
      </c>
      <c r="F72" s="157"/>
      <c r="G72" s="164"/>
      <c r="H72" s="157"/>
      <c r="I72" s="157"/>
      <c r="N72" s="149"/>
      <c r="O72" s="149"/>
    </row>
    <row r="73" spans="1:15" x14ac:dyDescent="0.2">
      <c r="A73" s="63" t="s">
        <v>666</v>
      </c>
      <c r="B73" s="61" t="s">
        <v>667</v>
      </c>
      <c r="C73" s="65">
        <v>652312.41</v>
      </c>
      <c r="D73" s="143">
        <v>16428.8</v>
      </c>
      <c r="E73" s="143">
        <v>586591.02</v>
      </c>
      <c r="F73" s="61" t="s">
        <v>702</v>
      </c>
      <c r="G73" s="145">
        <v>0.35</v>
      </c>
      <c r="I73" s="61" t="s">
        <v>786</v>
      </c>
      <c r="N73" s="149"/>
      <c r="O73" s="149"/>
    </row>
    <row r="74" spans="1:15" x14ac:dyDescent="0.2">
      <c r="A74" s="63" t="s">
        <v>668</v>
      </c>
      <c r="B74" s="61" t="s">
        <v>669</v>
      </c>
      <c r="C74" s="65">
        <v>865288.56</v>
      </c>
      <c r="D74" s="143">
        <v>43224.93</v>
      </c>
      <c r="E74" s="143">
        <v>519536.49</v>
      </c>
      <c r="F74" s="61" t="s">
        <v>702</v>
      </c>
      <c r="G74" s="145">
        <v>0.1</v>
      </c>
      <c r="I74" s="61" t="s">
        <v>703</v>
      </c>
      <c r="N74" s="149"/>
      <c r="O74" s="149"/>
    </row>
    <row r="75" spans="1:15" x14ac:dyDescent="0.2">
      <c r="A75" s="63" t="s">
        <v>670</v>
      </c>
      <c r="B75" s="61" t="s">
        <v>671</v>
      </c>
      <c r="C75" s="65">
        <v>940514.38</v>
      </c>
      <c r="D75" s="143">
        <v>47025.72</v>
      </c>
      <c r="E75" s="143">
        <v>623219.49</v>
      </c>
      <c r="F75" s="61" t="s">
        <v>702</v>
      </c>
      <c r="G75" s="145">
        <v>0.1</v>
      </c>
      <c r="I75" s="61" t="s">
        <v>703</v>
      </c>
      <c r="N75" s="149"/>
      <c r="O75" s="149"/>
    </row>
    <row r="76" spans="1:15" x14ac:dyDescent="0.2">
      <c r="A76" s="63" t="s">
        <v>672</v>
      </c>
      <c r="B76" s="61" t="s">
        <v>673</v>
      </c>
      <c r="C76" s="65">
        <v>347175.06</v>
      </c>
      <c r="D76" s="143">
        <v>17358.75</v>
      </c>
      <c r="E76" s="143">
        <v>215208.08</v>
      </c>
      <c r="F76" s="61" t="s">
        <v>702</v>
      </c>
      <c r="G76" s="145">
        <v>0.1</v>
      </c>
      <c r="I76" s="61" t="s">
        <v>703</v>
      </c>
      <c r="N76" s="149"/>
      <c r="O76" s="149"/>
    </row>
    <row r="77" spans="1:15" x14ac:dyDescent="0.2">
      <c r="A77" s="156">
        <v>1242</v>
      </c>
      <c r="B77" s="157" t="s">
        <v>270</v>
      </c>
      <c r="C77" s="158">
        <f>SUM(C78:C79)</f>
        <v>327084.13999999996</v>
      </c>
      <c r="D77" s="158">
        <f t="shared" ref="D77:E77" si="5">SUM(D78:D79)</f>
        <v>-551.54999999999995</v>
      </c>
      <c r="E77" s="158">
        <f t="shared" si="5"/>
        <v>326532.58999999997</v>
      </c>
      <c r="F77" s="157"/>
      <c r="G77" s="164"/>
      <c r="H77" s="157"/>
      <c r="I77" s="157"/>
      <c r="N77" s="149"/>
      <c r="O77" s="149"/>
    </row>
    <row r="78" spans="1:15" x14ac:dyDescent="0.2">
      <c r="A78" s="63" t="s">
        <v>674</v>
      </c>
      <c r="B78" s="61" t="s">
        <v>675</v>
      </c>
      <c r="C78" s="65">
        <v>325409.40999999997</v>
      </c>
      <c r="D78" s="143">
        <v>-551.54999999999995</v>
      </c>
      <c r="E78" s="143">
        <v>324857.86</v>
      </c>
      <c r="F78" s="142" t="s">
        <v>702</v>
      </c>
      <c r="G78" s="145">
        <v>0.1</v>
      </c>
      <c r="I78" s="61" t="s">
        <v>703</v>
      </c>
      <c r="N78" s="149"/>
      <c r="O78" s="149"/>
    </row>
    <row r="79" spans="1:15" x14ac:dyDescent="0.2">
      <c r="A79" s="63" t="s">
        <v>676</v>
      </c>
      <c r="B79" s="61" t="s">
        <v>677</v>
      </c>
      <c r="C79" s="65">
        <v>1674.73</v>
      </c>
      <c r="D79" s="143">
        <v>0</v>
      </c>
      <c r="E79" s="143">
        <v>1674.73</v>
      </c>
      <c r="F79" s="142" t="s">
        <v>702</v>
      </c>
      <c r="G79" s="145">
        <v>0.1</v>
      </c>
      <c r="I79" s="61" t="s">
        <v>787</v>
      </c>
      <c r="N79" s="149"/>
      <c r="O79" s="149"/>
    </row>
    <row r="80" spans="1:15" x14ac:dyDescent="0.2">
      <c r="A80" s="156">
        <v>1243</v>
      </c>
      <c r="B80" s="157" t="s">
        <v>271</v>
      </c>
      <c r="C80" s="158">
        <f>SUM(C81:C82)</f>
        <v>1842073.67</v>
      </c>
      <c r="D80" s="158">
        <f t="shared" ref="D80:E80" si="6">SUM(D81:D82)</f>
        <v>43039.22</v>
      </c>
      <c r="E80" s="158">
        <f t="shared" si="6"/>
        <v>1284002.8899999999</v>
      </c>
      <c r="F80" s="157"/>
      <c r="G80" s="164"/>
      <c r="H80" s="157"/>
      <c r="I80" s="157"/>
      <c r="N80" s="149"/>
      <c r="O80" s="149"/>
    </row>
    <row r="81" spans="1:15" x14ac:dyDescent="0.2">
      <c r="A81" s="63" t="s">
        <v>678</v>
      </c>
      <c r="B81" s="61" t="s">
        <v>679</v>
      </c>
      <c r="C81" s="65">
        <v>829450.35</v>
      </c>
      <c r="D81" s="143">
        <v>0</v>
      </c>
      <c r="E81" s="143">
        <v>829450.35</v>
      </c>
      <c r="F81" s="142" t="s">
        <v>702</v>
      </c>
      <c r="G81" s="145">
        <v>0.1</v>
      </c>
      <c r="I81" s="61" t="s">
        <v>787</v>
      </c>
      <c r="N81" s="149"/>
      <c r="O81" s="149"/>
    </row>
    <row r="82" spans="1:15" x14ac:dyDescent="0.2">
      <c r="A82" s="63" t="s">
        <v>680</v>
      </c>
      <c r="B82" s="61" t="s">
        <v>681</v>
      </c>
      <c r="C82" s="65">
        <v>1012623.32</v>
      </c>
      <c r="D82" s="143">
        <v>43039.22</v>
      </c>
      <c r="E82" s="143">
        <v>454552.54</v>
      </c>
      <c r="F82" s="142" t="s">
        <v>702</v>
      </c>
      <c r="G82" s="145">
        <v>0.1</v>
      </c>
      <c r="I82" s="61" t="s">
        <v>703</v>
      </c>
      <c r="N82" s="149"/>
      <c r="O82" s="149"/>
    </row>
    <row r="83" spans="1:15" x14ac:dyDescent="0.2">
      <c r="A83" s="156">
        <v>1244</v>
      </c>
      <c r="B83" s="157" t="s">
        <v>272</v>
      </c>
      <c r="C83" s="158">
        <f>SUM(C84:C85)</f>
        <v>26742075.300000001</v>
      </c>
      <c r="D83" s="158">
        <f t="shared" ref="D83:E83" si="7">SUM(D84:D85)</f>
        <v>1159154.74</v>
      </c>
      <c r="E83" s="158">
        <f t="shared" si="7"/>
        <v>21802989.370000001</v>
      </c>
      <c r="F83" s="157"/>
      <c r="G83" s="164"/>
      <c r="H83" s="157"/>
      <c r="I83" s="157"/>
      <c r="N83" s="149"/>
      <c r="O83" s="149"/>
    </row>
    <row r="84" spans="1:15" x14ac:dyDescent="0.2">
      <c r="A84" s="63" t="s">
        <v>682</v>
      </c>
      <c r="B84" s="61" t="s">
        <v>683</v>
      </c>
      <c r="C84" s="65">
        <v>26728386.510000002</v>
      </c>
      <c r="D84" s="143">
        <v>1158470.3</v>
      </c>
      <c r="E84" s="143">
        <v>21802989.370000001</v>
      </c>
      <c r="F84" s="142" t="s">
        <v>702</v>
      </c>
      <c r="G84" s="145">
        <v>0.2</v>
      </c>
      <c r="I84" s="61" t="s">
        <v>703</v>
      </c>
      <c r="N84" s="149"/>
      <c r="O84" s="149"/>
    </row>
    <row r="85" spans="1:15" x14ac:dyDescent="0.2">
      <c r="A85" s="63" t="s">
        <v>684</v>
      </c>
      <c r="B85" s="61" t="s">
        <v>685</v>
      </c>
      <c r="C85" s="65">
        <v>13688.79</v>
      </c>
      <c r="D85" s="143">
        <v>684.44</v>
      </c>
      <c r="E85" s="143">
        <v>0</v>
      </c>
      <c r="F85" s="142" t="s">
        <v>702</v>
      </c>
      <c r="G85" s="145"/>
      <c r="I85" s="61" t="s">
        <v>703</v>
      </c>
      <c r="N85" s="149"/>
      <c r="O85" s="149"/>
    </row>
    <row r="86" spans="1:15" x14ac:dyDescent="0.2">
      <c r="A86" s="156">
        <v>1245</v>
      </c>
      <c r="B86" s="157" t="s">
        <v>273</v>
      </c>
      <c r="C86" s="158">
        <f>SUM(C87)</f>
        <v>22464839.41</v>
      </c>
      <c r="D86" s="158">
        <f t="shared" ref="D86:E86" si="8">SUM(D87)</f>
        <v>566152.01</v>
      </c>
      <c r="E86" s="158">
        <f t="shared" si="8"/>
        <v>16296902.380000001</v>
      </c>
      <c r="F86" s="157"/>
      <c r="G86" s="164"/>
      <c r="H86" s="157"/>
      <c r="I86" s="157"/>
    </row>
    <row r="87" spans="1:15" x14ac:dyDescent="0.2">
      <c r="A87" s="63" t="s">
        <v>686</v>
      </c>
      <c r="B87" s="61" t="s">
        <v>687</v>
      </c>
      <c r="C87" s="65">
        <v>22464839.41</v>
      </c>
      <c r="D87" s="143">
        <v>566152.01</v>
      </c>
      <c r="E87" s="143">
        <v>16296902.380000001</v>
      </c>
      <c r="F87" s="142" t="s">
        <v>702</v>
      </c>
      <c r="G87" s="145">
        <v>0.2</v>
      </c>
      <c r="I87" s="61" t="s">
        <v>703</v>
      </c>
    </row>
    <row r="88" spans="1:15" x14ac:dyDescent="0.2">
      <c r="A88" s="156">
        <v>1246</v>
      </c>
      <c r="B88" s="157" t="s">
        <v>274</v>
      </c>
      <c r="C88" s="158">
        <f>SUM(C89:C92)</f>
        <v>1736457.14</v>
      </c>
      <c r="D88" s="158">
        <f t="shared" ref="D88:E88" si="9">SUM(D89:D92)</f>
        <v>91099.599999999991</v>
      </c>
      <c r="E88" s="158">
        <f t="shared" si="9"/>
        <v>756729.6</v>
      </c>
      <c r="F88" s="157"/>
      <c r="G88" s="164"/>
      <c r="H88" s="157"/>
      <c r="I88" s="157"/>
    </row>
    <row r="89" spans="1:15" x14ac:dyDescent="0.2">
      <c r="A89" s="63" t="s">
        <v>688</v>
      </c>
      <c r="B89" s="61" t="s">
        <v>689</v>
      </c>
      <c r="C89" s="65">
        <v>794123.85</v>
      </c>
      <c r="D89" s="143">
        <v>31204.95</v>
      </c>
      <c r="E89" s="143">
        <v>476153.23</v>
      </c>
      <c r="F89" s="61" t="s">
        <v>702</v>
      </c>
      <c r="G89" s="145">
        <v>0.1</v>
      </c>
      <c r="I89" s="61" t="s">
        <v>703</v>
      </c>
    </row>
    <row r="90" spans="1:15" x14ac:dyDescent="0.2">
      <c r="A90" s="63" t="s">
        <v>690</v>
      </c>
      <c r="B90" s="61" t="s">
        <v>691</v>
      </c>
      <c r="C90" s="65">
        <v>198520.69</v>
      </c>
      <c r="D90" s="143">
        <v>24815.09</v>
      </c>
      <c r="E90" s="143">
        <v>24815.09</v>
      </c>
      <c r="F90" s="61" t="s">
        <v>702</v>
      </c>
      <c r="G90" s="145">
        <v>0.1</v>
      </c>
      <c r="I90" s="61" t="s">
        <v>703</v>
      </c>
    </row>
    <row r="91" spans="1:15" x14ac:dyDescent="0.2">
      <c r="A91" s="63" t="s">
        <v>692</v>
      </c>
      <c r="B91" s="61" t="s">
        <v>693</v>
      </c>
      <c r="C91" s="65">
        <v>689508.57</v>
      </c>
      <c r="D91" s="143">
        <v>32364.36</v>
      </c>
      <c r="E91" s="143">
        <v>237872.31</v>
      </c>
      <c r="F91" s="61" t="s">
        <v>702</v>
      </c>
      <c r="G91" s="145">
        <v>0.1</v>
      </c>
      <c r="I91" s="61" t="s">
        <v>703</v>
      </c>
    </row>
    <row r="92" spans="1:15" x14ac:dyDescent="0.2">
      <c r="A92" s="63" t="s">
        <v>694</v>
      </c>
      <c r="B92" s="61" t="s">
        <v>695</v>
      </c>
      <c r="C92" s="65">
        <v>54304.03</v>
      </c>
      <c r="D92" s="143">
        <v>2715.2</v>
      </c>
      <c r="E92" s="143">
        <v>17888.97</v>
      </c>
      <c r="F92" s="61" t="s">
        <v>702</v>
      </c>
      <c r="G92" s="145">
        <v>0.1</v>
      </c>
      <c r="I92" s="61" t="s">
        <v>703</v>
      </c>
    </row>
    <row r="93" spans="1:15" x14ac:dyDescent="0.2">
      <c r="A93" s="63">
        <v>1247</v>
      </c>
      <c r="B93" s="61" t="s">
        <v>275</v>
      </c>
      <c r="C93" s="65">
        <v>0</v>
      </c>
      <c r="D93" s="65">
        <v>0</v>
      </c>
      <c r="E93" s="65">
        <v>0</v>
      </c>
      <c r="G93" s="145"/>
    </row>
    <row r="94" spans="1:15" x14ac:dyDescent="0.2">
      <c r="A94" s="63">
        <v>1248</v>
      </c>
      <c r="B94" s="61" t="s">
        <v>276</v>
      </c>
      <c r="C94" s="65">
        <v>0</v>
      </c>
      <c r="D94" s="65">
        <v>0</v>
      </c>
      <c r="E94" s="65">
        <v>0</v>
      </c>
      <c r="G94" s="145"/>
    </row>
    <row r="95" spans="1:15" x14ac:dyDescent="0.2">
      <c r="A95" s="60" t="s">
        <v>632</v>
      </c>
      <c r="B95" s="60"/>
      <c r="C95" s="60"/>
      <c r="D95" s="60"/>
      <c r="E95" s="60"/>
      <c r="F95" s="60"/>
      <c r="G95" s="147"/>
      <c r="H95" s="60"/>
      <c r="I95" s="60"/>
    </row>
    <row r="96" spans="1:15" x14ac:dyDescent="0.2">
      <c r="A96" s="62" t="s">
        <v>180</v>
      </c>
      <c r="B96" s="62" t="s">
        <v>177</v>
      </c>
      <c r="C96" s="62" t="s">
        <v>178</v>
      </c>
      <c r="D96" s="62" t="s">
        <v>196</v>
      </c>
      <c r="E96" s="62" t="s">
        <v>277</v>
      </c>
      <c r="F96" s="62" t="s">
        <v>188</v>
      </c>
      <c r="G96" s="148" t="s">
        <v>258</v>
      </c>
      <c r="H96" s="62" t="s">
        <v>195</v>
      </c>
      <c r="I96" s="62" t="s">
        <v>259</v>
      </c>
    </row>
    <row r="97" spans="1:9" x14ac:dyDescent="0.2">
      <c r="A97" s="63">
        <v>1250</v>
      </c>
      <c r="B97" s="61" t="s">
        <v>278</v>
      </c>
      <c r="C97" s="65">
        <f>+C98+C100+C102+C103+C105</f>
        <v>83387.97</v>
      </c>
      <c r="D97" s="65">
        <f t="shared" ref="D97:E97" si="10">+D98+D100+D102+D103+D105</f>
        <v>0</v>
      </c>
      <c r="E97" s="65">
        <f t="shared" si="10"/>
        <v>236.16000000000003</v>
      </c>
      <c r="G97" s="145"/>
    </row>
    <row r="98" spans="1:9" x14ac:dyDescent="0.2">
      <c r="A98" s="156">
        <v>1251</v>
      </c>
      <c r="B98" s="157" t="s">
        <v>279</v>
      </c>
      <c r="C98" s="158">
        <f>+C99</f>
        <v>49830</v>
      </c>
      <c r="D98" s="158">
        <f t="shared" ref="D98:E98" si="11">+D99</f>
        <v>0</v>
      </c>
      <c r="E98" s="158">
        <f t="shared" si="11"/>
        <v>106.58</v>
      </c>
      <c r="F98" s="157"/>
      <c r="G98" s="164"/>
      <c r="H98" s="157"/>
      <c r="I98" s="157"/>
    </row>
    <row r="99" spans="1:9" x14ac:dyDescent="0.2">
      <c r="A99" s="63" t="s">
        <v>696</v>
      </c>
      <c r="B99" s="61" t="s">
        <v>697</v>
      </c>
      <c r="C99" s="65">
        <v>49830</v>
      </c>
      <c r="D99" s="143">
        <v>0</v>
      </c>
      <c r="E99" s="143">
        <v>106.58</v>
      </c>
      <c r="F99" s="61" t="s">
        <v>702</v>
      </c>
      <c r="G99" s="145">
        <v>0.05</v>
      </c>
      <c r="I99" s="61" t="s">
        <v>703</v>
      </c>
    </row>
    <row r="100" spans="1:9" x14ac:dyDescent="0.2">
      <c r="A100" s="156">
        <v>1252</v>
      </c>
      <c r="B100" s="157" t="s">
        <v>280</v>
      </c>
      <c r="C100" s="158">
        <f>+C101</f>
        <v>2457.79</v>
      </c>
      <c r="D100" s="158">
        <f t="shared" ref="D100:E100" si="12">+D101</f>
        <v>0</v>
      </c>
      <c r="E100" s="158">
        <f t="shared" si="12"/>
        <v>0</v>
      </c>
      <c r="F100" s="157"/>
      <c r="G100" s="164"/>
      <c r="H100" s="157"/>
      <c r="I100" s="157"/>
    </row>
    <row r="101" spans="1:9" x14ac:dyDescent="0.2">
      <c r="A101" s="63" t="s">
        <v>698</v>
      </c>
      <c r="B101" s="61" t="s">
        <v>699</v>
      </c>
      <c r="C101" s="65">
        <v>2457.79</v>
      </c>
      <c r="D101" s="65">
        <v>0</v>
      </c>
      <c r="E101" s="65">
        <v>0</v>
      </c>
      <c r="F101" s="61" t="s">
        <v>702</v>
      </c>
      <c r="G101" s="145">
        <v>0.05</v>
      </c>
      <c r="I101" s="61" t="s">
        <v>703</v>
      </c>
    </row>
    <row r="102" spans="1:9" x14ac:dyDescent="0.2">
      <c r="A102" s="63">
        <v>1253</v>
      </c>
      <c r="B102" s="61" t="s">
        <v>281</v>
      </c>
      <c r="C102" s="65">
        <v>0</v>
      </c>
      <c r="D102" s="65">
        <v>0</v>
      </c>
      <c r="E102" s="65">
        <v>0</v>
      </c>
      <c r="G102" s="145"/>
    </row>
    <row r="103" spans="1:9" x14ac:dyDescent="0.2">
      <c r="A103" s="156">
        <v>1254</v>
      </c>
      <c r="B103" s="157" t="s">
        <v>282</v>
      </c>
      <c r="C103" s="158">
        <f>SUM(C104)</f>
        <v>31100.18</v>
      </c>
      <c r="D103" s="158">
        <f>SUM(D104)</f>
        <v>0</v>
      </c>
      <c r="E103" s="158">
        <f t="shared" ref="D103:E103" si="13">SUM(E104)</f>
        <v>129.58000000000001</v>
      </c>
      <c r="F103" s="157"/>
      <c r="G103" s="164"/>
      <c r="H103" s="157"/>
      <c r="I103" s="157"/>
    </row>
    <row r="104" spans="1:9" x14ac:dyDescent="0.2">
      <c r="A104" s="63" t="s">
        <v>700</v>
      </c>
      <c r="B104" s="61" t="s">
        <v>701</v>
      </c>
      <c r="C104" s="65">
        <v>31100.18</v>
      </c>
      <c r="D104" s="65">
        <v>0</v>
      </c>
      <c r="E104" s="143">
        <v>129.58000000000001</v>
      </c>
      <c r="F104" s="61" t="s">
        <v>702</v>
      </c>
      <c r="G104" s="61">
        <v>0.05</v>
      </c>
      <c r="I104" s="61" t="s">
        <v>703</v>
      </c>
    </row>
    <row r="105" spans="1:9" x14ac:dyDescent="0.2">
      <c r="A105" s="63">
        <v>1259</v>
      </c>
      <c r="B105" s="61" t="s">
        <v>283</v>
      </c>
      <c r="C105" s="65">
        <v>0</v>
      </c>
      <c r="D105" s="65">
        <v>0</v>
      </c>
      <c r="E105" s="65">
        <v>0</v>
      </c>
    </row>
    <row r="106" spans="1:9" x14ac:dyDescent="0.2">
      <c r="A106" s="63">
        <v>1270</v>
      </c>
      <c r="B106" s="61" t="s">
        <v>284</v>
      </c>
      <c r="C106" s="65">
        <f>+C107+C108+C109+C110+C111+C112</f>
        <v>0</v>
      </c>
      <c r="D106" s="65">
        <v>0</v>
      </c>
      <c r="E106" s="65">
        <v>0</v>
      </c>
    </row>
    <row r="107" spans="1:9" x14ac:dyDescent="0.2">
      <c r="A107" s="63">
        <v>1271</v>
      </c>
      <c r="B107" s="61" t="s">
        <v>285</v>
      </c>
      <c r="C107" s="65">
        <v>0</v>
      </c>
      <c r="D107" s="65">
        <v>0</v>
      </c>
      <c r="E107" s="65">
        <v>0</v>
      </c>
    </row>
    <row r="108" spans="1:9" x14ac:dyDescent="0.2">
      <c r="A108" s="63">
        <v>1272</v>
      </c>
      <c r="B108" s="61" t="s">
        <v>286</v>
      </c>
      <c r="C108" s="65">
        <v>0</v>
      </c>
      <c r="D108" s="65">
        <v>0</v>
      </c>
      <c r="E108" s="65">
        <v>0</v>
      </c>
    </row>
    <row r="109" spans="1:9" x14ac:dyDescent="0.2">
      <c r="A109" s="63">
        <v>1273</v>
      </c>
      <c r="B109" s="61" t="s">
        <v>287</v>
      </c>
      <c r="C109" s="65">
        <v>0</v>
      </c>
      <c r="D109" s="65">
        <v>0</v>
      </c>
      <c r="E109" s="65">
        <v>0</v>
      </c>
    </row>
    <row r="110" spans="1:9" x14ac:dyDescent="0.2">
      <c r="A110" s="63">
        <v>1274</v>
      </c>
      <c r="B110" s="61" t="s">
        <v>288</v>
      </c>
      <c r="C110" s="65">
        <v>0</v>
      </c>
      <c r="D110" s="65">
        <v>0</v>
      </c>
      <c r="E110" s="65">
        <v>0</v>
      </c>
    </row>
    <row r="111" spans="1:9" x14ac:dyDescent="0.2">
      <c r="A111" s="63">
        <v>1275</v>
      </c>
      <c r="B111" s="61" t="s">
        <v>289</v>
      </c>
      <c r="C111" s="65">
        <v>0</v>
      </c>
      <c r="D111" s="65">
        <v>0</v>
      </c>
      <c r="E111" s="65">
        <v>0</v>
      </c>
    </row>
    <row r="112" spans="1:9" x14ac:dyDescent="0.2">
      <c r="A112" s="63">
        <v>1279</v>
      </c>
      <c r="B112" s="61" t="s">
        <v>290</v>
      </c>
      <c r="C112" s="65">
        <v>0</v>
      </c>
      <c r="D112" s="65">
        <v>0</v>
      </c>
      <c r="E112" s="65">
        <v>0</v>
      </c>
    </row>
    <row r="114" spans="1:8" x14ac:dyDescent="0.2">
      <c r="A114" s="60" t="s">
        <v>633</v>
      </c>
      <c r="B114" s="60"/>
      <c r="C114" s="60"/>
      <c r="D114" s="60"/>
      <c r="E114" s="60"/>
      <c r="F114" s="60"/>
      <c r="G114" s="60"/>
      <c r="H114" s="60"/>
    </row>
    <row r="115" spans="1:8" x14ac:dyDescent="0.2">
      <c r="A115" s="62" t="s">
        <v>180</v>
      </c>
      <c r="B115" s="62" t="s">
        <v>177</v>
      </c>
      <c r="C115" s="62" t="s">
        <v>178</v>
      </c>
      <c r="D115" s="62" t="s">
        <v>291</v>
      </c>
      <c r="E115" s="62"/>
      <c r="F115" s="62"/>
      <c r="G115" s="62"/>
      <c r="H115" s="62"/>
    </row>
    <row r="116" spans="1:8" x14ac:dyDescent="0.2">
      <c r="A116" s="63">
        <v>1160</v>
      </c>
      <c r="B116" s="61" t="s">
        <v>292</v>
      </c>
      <c r="C116" s="65">
        <v>0</v>
      </c>
    </row>
    <row r="117" spans="1:8" x14ac:dyDescent="0.2">
      <c r="A117" s="63">
        <v>1161</v>
      </c>
      <c r="B117" s="61" t="s">
        <v>293</v>
      </c>
      <c r="C117" s="65">
        <v>0</v>
      </c>
    </row>
    <row r="118" spans="1:8" x14ac:dyDescent="0.2">
      <c r="A118" s="63">
        <v>1162</v>
      </c>
      <c r="B118" s="61" t="s">
        <v>294</v>
      </c>
      <c r="C118" s="65">
        <v>0</v>
      </c>
    </row>
    <row r="120" spans="1:8" x14ac:dyDescent="0.2">
      <c r="A120" s="60" t="s">
        <v>634</v>
      </c>
      <c r="B120" s="60"/>
      <c r="C120" s="60"/>
      <c r="D120" s="60"/>
      <c r="E120" s="60"/>
      <c r="F120" s="60"/>
      <c r="G120" s="60"/>
      <c r="H120" s="60"/>
    </row>
    <row r="121" spans="1:8" x14ac:dyDescent="0.2">
      <c r="A121" s="62" t="s">
        <v>180</v>
      </c>
      <c r="B121" s="62" t="s">
        <v>177</v>
      </c>
      <c r="C121" s="62" t="s">
        <v>178</v>
      </c>
      <c r="D121" s="62" t="s">
        <v>239</v>
      </c>
      <c r="E121" s="62"/>
      <c r="F121" s="62"/>
      <c r="G121" s="62"/>
      <c r="H121" s="62"/>
    </row>
    <row r="122" spans="1:8" x14ac:dyDescent="0.2">
      <c r="A122" s="63">
        <v>1290</v>
      </c>
      <c r="B122" s="61" t="s">
        <v>295</v>
      </c>
      <c r="C122" s="65">
        <v>0</v>
      </c>
    </row>
    <row r="123" spans="1:8" x14ac:dyDescent="0.2">
      <c r="A123" s="63">
        <v>1291</v>
      </c>
      <c r="B123" s="61" t="s">
        <v>296</v>
      </c>
      <c r="C123" s="65">
        <v>0</v>
      </c>
    </row>
    <row r="124" spans="1:8" x14ac:dyDescent="0.2">
      <c r="A124" s="63">
        <v>1292</v>
      </c>
      <c r="B124" s="61" t="s">
        <v>297</v>
      </c>
      <c r="C124" s="65">
        <v>0</v>
      </c>
    </row>
    <row r="125" spans="1:8" x14ac:dyDescent="0.2">
      <c r="A125" s="63">
        <v>1293</v>
      </c>
      <c r="B125" s="61" t="s">
        <v>298</v>
      </c>
      <c r="C125" s="65">
        <v>0</v>
      </c>
    </row>
    <row r="127" spans="1:8" x14ac:dyDescent="0.2">
      <c r="A127" s="60" t="s">
        <v>635</v>
      </c>
      <c r="B127" s="60"/>
      <c r="C127" s="60"/>
      <c r="D127" s="60"/>
      <c r="E127" s="60"/>
      <c r="F127" s="60"/>
      <c r="G127" s="60"/>
      <c r="H127" s="60"/>
    </row>
    <row r="128" spans="1:8" x14ac:dyDescent="0.2">
      <c r="A128" s="62" t="s">
        <v>180</v>
      </c>
      <c r="B128" s="62" t="s">
        <v>177</v>
      </c>
      <c r="C128" s="62" t="s">
        <v>178</v>
      </c>
      <c r="D128" s="62" t="s">
        <v>235</v>
      </c>
      <c r="E128" s="62" t="s">
        <v>236</v>
      </c>
      <c r="F128" s="62" t="s">
        <v>237</v>
      </c>
      <c r="G128" s="62" t="s">
        <v>299</v>
      </c>
      <c r="H128" s="62" t="s">
        <v>300</v>
      </c>
    </row>
    <row r="129" spans="1:8" x14ac:dyDescent="0.2">
      <c r="A129" s="63">
        <v>2110</v>
      </c>
      <c r="B129" s="61" t="s">
        <v>301</v>
      </c>
      <c r="C129" s="65">
        <f>+C130+C131+C135+C136+C137+C138+C139+C152+C153</f>
        <v>1154367.8</v>
      </c>
      <c r="D129" s="65">
        <f>+D130+D131+D135+D136+D137+D138+D139+D152+D153</f>
        <v>1154367.8</v>
      </c>
      <c r="E129" s="65">
        <v>0</v>
      </c>
      <c r="F129" s="65">
        <v>0</v>
      </c>
      <c r="G129" s="65">
        <v>0</v>
      </c>
    </row>
    <row r="130" spans="1:8" x14ac:dyDescent="0.2">
      <c r="A130" s="63">
        <v>2111</v>
      </c>
      <c r="B130" s="61" t="s">
        <v>302</v>
      </c>
      <c r="C130" s="65">
        <v>0</v>
      </c>
      <c r="D130" s="65">
        <v>0</v>
      </c>
      <c r="E130" s="65">
        <v>0</v>
      </c>
      <c r="F130" s="65">
        <v>0</v>
      </c>
      <c r="G130" s="65">
        <v>0</v>
      </c>
    </row>
    <row r="131" spans="1:8" x14ac:dyDescent="0.2">
      <c r="A131" s="156">
        <v>2112</v>
      </c>
      <c r="B131" s="157" t="s">
        <v>303</v>
      </c>
      <c r="C131" s="158">
        <f>SUM(C132:C134)</f>
        <v>-907.75999999999988</v>
      </c>
      <c r="D131" s="158">
        <f>SUM(D132:D134)</f>
        <v>-907.75999999999988</v>
      </c>
      <c r="E131" s="158">
        <v>0</v>
      </c>
      <c r="F131" s="158">
        <v>0</v>
      </c>
      <c r="G131" s="158">
        <v>0</v>
      </c>
      <c r="H131" s="157"/>
    </row>
    <row r="132" spans="1:8" ht="22.5" x14ac:dyDescent="0.2">
      <c r="A132" s="63" t="s">
        <v>704</v>
      </c>
      <c r="B132" s="61" t="s">
        <v>705</v>
      </c>
      <c r="C132" s="65">
        <v>-1110.1099999999999</v>
      </c>
      <c r="D132" s="65">
        <v>-1110.1099999999999</v>
      </c>
      <c r="E132" s="65"/>
      <c r="F132" s="65"/>
      <c r="G132" s="65"/>
      <c r="H132" s="144" t="s">
        <v>788</v>
      </c>
    </row>
    <row r="133" spans="1:8" ht="22.5" x14ac:dyDescent="0.2">
      <c r="A133" s="63" t="s">
        <v>706</v>
      </c>
      <c r="B133" s="61" t="s">
        <v>707</v>
      </c>
      <c r="C133" s="65">
        <v>0.01</v>
      </c>
      <c r="D133" s="65">
        <v>0.01</v>
      </c>
      <c r="E133" s="65"/>
      <c r="F133" s="65"/>
      <c r="G133" s="65"/>
      <c r="H133" s="144" t="s">
        <v>710</v>
      </c>
    </row>
    <row r="134" spans="1:8" ht="22.5" x14ac:dyDescent="0.2">
      <c r="A134" s="63" t="s">
        <v>708</v>
      </c>
      <c r="B134" s="61" t="s">
        <v>709</v>
      </c>
      <c r="C134" s="65">
        <v>202.34</v>
      </c>
      <c r="D134" s="65">
        <v>202.34</v>
      </c>
      <c r="E134" s="65"/>
      <c r="F134" s="65"/>
      <c r="G134" s="65"/>
      <c r="H134" s="144" t="s">
        <v>710</v>
      </c>
    </row>
    <row r="135" spans="1:8" x14ac:dyDescent="0.2">
      <c r="A135" s="63">
        <v>2113</v>
      </c>
      <c r="B135" s="61" t="s">
        <v>304</v>
      </c>
      <c r="C135" s="65">
        <v>0</v>
      </c>
      <c r="D135" s="65">
        <v>0</v>
      </c>
      <c r="E135" s="65">
        <v>0</v>
      </c>
      <c r="F135" s="65">
        <v>0</v>
      </c>
      <c r="G135" s="65">
        <v>0</v>
      </c>
    </row>
    <row r="136" spans="1:8" x14ac:dyDescent="0.2">
      <c r="A136" s="63">
        <v>2114</v>
      </c>
      <c r="B136" s="61" t="s">
        <v>305</v>
      </c>
      <c r="C136" s="65">
        <v>0</v>
      </c>
      <c r="D136" s="65">
        <v>0</v>
      </c>
      <c r="E136" s="65">
        <v>0</v>
      </c>
      <c r="F136" s="65">
        <v>0</v>
      </c>
      <c r="G136" s="65">
        <v>0</v>
      </c>
    </row>
    <row r="137" spans="1:8" x14ac:dyDescent="0.2">
      <c r="A137" s="63">
        <v>2115</v>
      </c>
      <c r="B137" s="61" t="s">
        <v>306</v>
      </c>
      <c r="C137" s="65">
        <v>0</v>
      </c>
      <c r="D137" s="65">
        <v>0</v>
      </c>
      <c r="E137" s="65">
        <v>0</v>
      </c>
      <c r="F137" s="65">
        <v>0</v>
      </c>
      <c r="G137" s="65">
        <v>0</v>
      </c>
    </row>
    <row r="138" spans="1:8" x14ac:dyDescent="0.2">
      <c r="A138" s="63">
        <v>2116</v>
      </c>
      <c r="B138" s="61" t="s">
        <v>307</v>
      </c>
      <c r="C138" s="65">
        <v>0</v>
      </c>
      <c r="D138" s="65">
        <v>0</v>
      </c>
      <c r="E138" s="65">
        <v>0</v>
      </c>
      <c r="F138" s="65">
        <v>0</v>
      </c>
      <c r="G138" s="65">
        <v>0</v>
      </c>
    </row>
    <row r="139" spans="1:8" x14ac:dyDescent="0.2">
      <c r="A139" s="156">
        <v>2117</v>
      </c>
      <c r="B139" s="157" t="s">
        <v>308</v>
      </c>
      <c r="C139" s="158">
        <f>+C140+C148</f>
        <v>1155275.56</v>
      </c>
      <c r="D139" s="158">
        <f t="shared" ref="D139:G139" si="14">+D140+D148</f>
        <v>1155275.56</v>
      </c>
      <c r="E139" s="158">
        <f t="shared" si="14"/>
        <v>0</v>
      </c>
      <c r="F139" s="158">
        <f t="shared" si="14"/>
        <v>0</v>
      </c>
      <c r="G139" s="158">
        <f t="shared" si="14"/>
        <v>0</v>
      </c>
      <c r="H139" s="158"/>
    </row>
    <row r="140" spans="1:8" x14ac:dyDescent="0.2">
      <c r="A140" s="156" t="s">
        <v>711</v>
      </c>
      <c r="B140" s="157" t="s">
        <v>712</v>
      </c>
      <c r="C140" s="158">
        <f>SUM(C141:C147)</f>
        <v>552075.90999999992</v>
      </c>
      <c r="D140" s="158">
        <f t="shared" ref="D140:G140" si="15">SUM(D141:D147)</f>
        <v>552075.90999999992</v>
      </c>
      <c r="E140" s="158">
        <f t="shared" si="15"/>
        <v>0</v>
      </c>
      <c r="F140" s="158">
        <f t="shared" si="15"/>
        <v>0</v>
      </c>
      <c r="G140" s="158">
        <f t="shared" si="15"/>
        <v>0</v>
      </c>
      <c r="H140" s="158"/>
    </row>
    <row r="141" spans="1:8" ht="22.5" x14ac:dyDescent="0.2">
      <c r="A141" s="63" t="s">
        <v>713</v>
      </c>
      <c r="B141" s="61" t="s">
        <v>714</v>
      </c>
      <c r="C141" s="65">
        <v>1335.59</v>
      </c>
      <c r="D141" s="65">
        <v>1335.59</v>
      </c>
      <c r="E141" s="65"/>
      <c r="F141" s="65"/>
      <c r="G141" s="65"/>
      <c r="H141" s="144" t="s">
        <v>710</v>
      </c>
    </row>
    <row r="142" spans="1:8" ht="22.5" x14ac:dyDescent="0.2">
      <c r="A142" s="63" t="s">
        <v>715</v>
      </c>
      <c r="B142" s="61" t="s">
        <v>716</v>
      </c>
      <c r="C142" s="65">
        <v>-0.56000000000000005</v>
      </c>
      <c r="D142" s="65">
        <v>-0.56000000000000005</v>
      </c>
      <c r="E142" s="65"/>
      <c r="F142" s="65"/>
      <c r="G142" s="65"/>
      <c r="H142" s="144" t="s">
        <v>710</v>
      </c>
    </row>
    <row r="143" spans="1:8" ht="22.5" x14ac:dyDescent="0.2">
      <c r="A143" s="63" t="s">
        <v>717</v>
      </c>
      <c r="B143" s="61" t="s">
        <v>718</v>
      </c>
      <c r="C143" s="65">
        <v>247.28</v>
      </c>
      <c r="D143" s="65">
        <v>247.28</v>
      </c>
      <c r="E143" s="65"/>
      <c r="F143" s="65"/>
      <c r="G143" s="65"/>
      <c r="H143" s="144" t="s">
        <v>710</v>
      </c>
    </row>
    <row r="144" spans="1:8" ht="22.5" x14ac:dyDescent="0.2">
      <c r="A144" s="63" t="s">
        <v>719</v>
      </c>
      <c r="B144" s="61" t="s">
        <v>720</v>
      </c>
      <c r="C144" s="65">
        <v>410377.57</v>
      </c>
      <c r="D144" s="65">
        <v>410377.57</v>
      </c>
      <c r="E144" s="65"/>
      <c r="F144" s="65"/>
      <c r="G144" s="65"/>
      <c r="H144" s="144" t="s">
        <v>710</v>
      </c>
    </row>
    <row r="145" spans="1:8" ht="22.5" x14ac:dyDescent="0.2">
      <c r="A145" s="63" t="s">
        <v>721</v>
      </c>
      <c r="B145" s="61" t="s">
        <v>722</v>
      </c>
      <c r="C145" s="65">
        <v>54042.69</v>
      </c>
      <c r="D145" s="65">
        <v>54042.69</v>
      </c>
      <c r="E145" s="65"/>
      <c r="F145" s="65"/>
      <c r="G145" s="65"/>
      <c r="H145" s="144" t="s">
        <v>710</v>
      </c>
    </row>
    <row r="146" spans="1:8" ht="22.5" x14ac:dyDescent="0.2">
      <c r="A146" s="63" t="s">
        <v>723</v>
      </c>
      <c r="B146" s="61" t="s">
        <v>724</v>
      </c>
      <c r="C146" s="65">
        <v>1424.47</v>
      </c>
      <c r="D146" s="65">
        <v>1424.47</v>
      </c>
      <c r="E146" s="65"/>
      <c r="F146" s="65"/>
      <c r="G146" s="65"/>
      <c r="H146" s="144" t="s">
        <v>710</v>
      </c>
    </row>
    <row r="147" spans="1:8" ht="22.5" x14ac:dyDescent="0.2">
      <c r="A147" s="63" t="s">
        <v>725</v>
      </c>
      <c r="B147" s="61" t="s">
        <v>726</v>
      </c>
      <c r="C147" s="65">
        <v>84648.87</v>
      </c>
      <c r="D147" s="65">
        <v>84648.87</v>
      </c>
      <c r="E147" s="65"/>
      <c r="F147" s="65"/>
      <c r="G147" s="65"/>
      <c r="H147" s="144" t="s">
        <v>710</v>
      </c>
    </row>
    <row r="148" spans="1:8" x14ac:dyDescent="0.2">
      <c r="A148" s="156" t="s">
        <v>727</v>
      </c>
      <c r="B148" s="157" t="s">
        <v>728</v>
      </c>
      <c r="C148" s="158">
        <f>SUM(C149:C151)</f>
        <v>603199.65</v>
      </c>
      <c r="D148" s="158">
        <f t="shared" ref="D148:G148" si="16">SUM(D149:D151)</f>
        <v>603199.65</v>
      </c>
      <c r="E148" s="158">
        <f t="shared" si="16"/>
        <v>0</v>
      </c>
      <c r="F148" s="158">
        <f t="shared" si="16"/>
        <v>0</v>
      </c>
      <c r="G148" s="158">
        <f t="shared" si="16"/>
        <v>0</v>
      </c>
      <c r="H148" s="158"/>
    </row>
    <row r="149" spans="1:8" ht="22.5" x14ac:dyDescent="0.2">
      <c r="A149" s="63" t="s">
        <v>729</v>
      </c>
      <c r="B149" s="61" t="s">
        <v>730</v>
      </c>
      <c r="C149" s="65">
        <v>141545.22</v>
      </c>
      <c r="D149" s="65">
        <v>141545.22</v>
      </c>
      <c r="E149" s="65"/>
      <c r="F149" s="65"/>
      <c r="G149" s="65"/>
      <c r="H149" s="144" t="s">
        <v>710</v>
      </c>
    </row>
    <row r="150" spans="1:8" ht="22.5" x14ac:dyDescent="0.2">
      <c r="A150" s="63" t="s">
        <v>731</v>
      </c>
      <c r="B150" s="61" t="s">
        <v>732</v>
      </c>
      <c r="C150" s="65">
        <v>402491.94</v>
      </c>
      <c r="D150" s="65">
        <v>402491.94</v>
      </c>
      <c r="E150" s="65"/>
      <c r="F150" s="65"/>
      <c r="G150" s="65"/>
      <c r="H150" s="144" t="s">
        <v>710</v>
      </c>
    </row>
    <row r="151" spans="1:8" ht="22.5" x14ac:dyDescent="0.2">
      <c r="A151" s="63" t="s">
        <v>733</v>
      </c>
      <c r="B151" s="61" t="s">
        <v>734</v>
      </c>
      <c r="C151" s="65">
        <v>59162.49</v>
      </c>
      <c r="D151" s="65">
        <v>59162.49</v>
      </c>
      <c r="E151" s="65"/>
      <c r="F151" s="65"/>
      <c r="G151" s="65"/>
      <c r="H151" s="144" t="s">
        <v>710</v>
      </c>
    </row>
    <row r="152" spans="1:8" x14ac:dyDescent="0.2">
      <c r="A152" s="63">
        <v>2118</v>
      </c>
      <c r="B152" s="61" t="s">
        <v>309</v>
      </c>
      <c r="C152" s="65">
        <v>0</v>
      </c>
      <c r="D152" s="65">
        <v>0</v>
      </c>
      <c r="E152" s="65">
        <v>0</v>
      </c>
      <c r="F152" s="65">
        <v>0</v>
      </c>
      <c r="G152" s="65">
        <v>0</v>
      </c>
    </row>
    <row r="153" spans="1:8" x14ac:dyDescent="0.2">
      <c r="A153" s="63">
        <v>2119</v>
      </c>
      <c r="B153" s="61" t="s">
        <v>310</v>
      </c>
      <c r="C153" s="65">
        <v>0</v>
      </c>
      <c r="D153" s="65">
        <v>0</v>
      </c>
      <c r="E153" s="65">
        <v>0</v>
      </c>
      <c r="F153" s="65">
        <v>0</v>
      </c>
      <c r="G153" s="65">
        <v>0</v>
      </c>
    </row>
    <row r="154" spans="1:8" x14ac:dyDescent="0.2">
      <c r="A154" s="156">
        <v>2120</v>
      </c>
      <c r="B154" s="157" t="s">
        <v>311</v>
      </c>
      <c r="C154" s="158">
        <v>14576.59</v>
      </c>
      <c r="D154" s="158">
        <v>14576.59</v>
      </c>
      <c r="E154" s="158">
        <v>0</v>
      </c>
      <c r="F154" s="158">
        <v>0</v>
      </c>
      <c r="G154" s="158">
        <v>0</v>
      </c>
      <c r="H154" s="157"/>
    </row>
    <row r="155" spans="1:8" x14ac:dyDescent="0.2">
      <c r="A155" s="141">
        <v>2121</v>
      </c>
      <c r="B155" s="142" t="s">
        <v>312</v>
      </c>
      <c r="C155" s="65">
        <v>0</v>
      </c>
      <c r="D155" s="65">
        <v>0</v>
      </c>
      <c r="E155" s="65">
        <v>0</v>
      </c>
      <c r="F155" s="65">
        <v>0</v>
      </c>
      <c r="G155" s="65">
        <v>0</v>
      </c>
    </row>
    <row r="156" spans="1:8" x14ac:dyDescent="0.2">
      <c r="A156" s="63">
        <v>2122</v>
      </c>
      <c r="B156" s="61" t="s">
        <v>313</v>
      </c>
      <c r="C156" s="65">
        <v>0</v>
      </c>
      <c r="D156" s="65">
        <v>0</v>
      </c>
      <c r="E156" s="65">
        <v>0</v>
      </c>
      <c r="F156" s="65">
        <v>0</v>
      </c>
      <c r="G156" s="65">
        <v>0</v>
      </c>
    </row>
    <row r="157" spans="1:8" x14ac:dyDescent="0.2">
      <c r="A157" s="156">
        <v>2129</v>
      </c>
      <c r="B157" s="157" t="s">
        <v>314</v>
      </c>
      <c r="C157" s="158">
        <f>SUM(C158:C165)</f>
        <v>14576.59</v>
      </c>
      <c r="D157" s="158">
        <f t="shared" ref="D157:G157" si="17">SUM(D158:D159)</f>
        <v>13960.77</v>
      </c>
      <c r="E157" s="158">
        <f t="shared" si="17"/>
        <v>0</v>
      </c>
      <c r="F157" s="158">
        <f t="shared" si="17"/>
        <v>0</v>
      </c>
      <c r="G157" s="158">
        <f t="shared" si="17"/>
        <v>0</v>
      </c>
      <c r="H157" s="157"/>
    </row>
    <row r="158" spans="1:8" ht="18.75" customHeight="1" x14ac:dyDescent="0.2">
      <c r="A158" s="63" t="s">
        <v>772</v>
      </c>
      <c r="B158" s="61" t="s">
        <v>773</v>
      </c>
      <c r="C158" s="65">
        <v>300</v>
      </c>
      <c r="D158" s="65">
        <v>300</v>
      </c>
      <c r="E158" s="65"/>
      <c r="F158" s="65"/>
      <c r="G158" s="65"/>
      <c r="H158" s="144" t="s">
        <v>710</v>
      </c>
    </row>
    <row r="159" spans="1:8" ht="18.75" customHeight="1" x14ac:dyDescent="0.2">
      <c r="A159" s="63" t="s">
        <v>735</v>
      </c>
      <c r="B159" s="61" t="s">
        <v>736</v>
      </c>
      <c r="C159" s="65">
        <v>13660.77</v>
      </c>
      <c r="D159" s="65">
        <v>13660.77</v>
      </c>
      <c r="E159" s="65"/>
      <c r="F159" s="65"/>
      <c r="G159" s="65"/>
      <c r="H159" s="144" t="s">
        <v>710</v>
      </c>
    </row>
    <row r="160" spans="1:8" ht="15.75" customHeight="1" x14ac:dyDescent="0.2">
      <c r="A160" s="63" t="s">
        <v>737</v>
      </c>
      <c r="B160" s="61" t="s">
        <v>738</v>
      </c>
      <c r="C160" s="65">
        <v>0.85</v>
      </c>
      <c r="D160" s="65">
        <v>0.85</v>
      </c>
      <c r="E160" s="65"/>
      <c r="F160" s="65"/>
      <c r="G160" s="65"/>
      <c r="H160" s="144"/>
    </row>
    <row r="161" spans="1:8" ht="15.75" customHeight="1" x14ac:dyDescent="0.2">
      <c r="A161" s="63" t="s">
        <v>774</v>
      </c>
      <c r="B161" s="61" t="s">
        <v>775</v>
      </c>
      <c r="C161" s="65">
        <v>120</v>
      </c>
      <c r="D161" s="65">
        <v>120</v>
      </c>
      <c r="E161" s="65"/>
      <c r="F161" s="65"/>
      <c r="G161" s="65"/>
      <c r="H161" s="144"/>
    </row>
    <row r="162" spans="1:8" ht="15.75" customHeight="1" x14ac:dyDescent="0.2">
      <c r="A162" s="63" t="s">
        <v>776</v>
      </c>
      <c r="B162" s="61" t="s">
        <v>777</v>
      </c>
      <c r="C162" s="65">
        <v>-0.03</v>
      </c>
      <c r="D162" s="65">
        <v>-0.03</v>
      </c>
      <c r="E162" s="65"/>
      <c r="F162" s="65"/>
      <c r="G162" s="65"/>
      <c r="H162" s="144"/>
    </row>
    <row r="163" spans="1:8" ht="15.75" customHeight="1" x14ac:dyDescent="0.2">
      <c r="A163" s="63" t="s">
        <v>778</v>
      </c>
      <c r="B163" s="61" t="s">
        <v>779</v>
      </c>
      <c r="C163" s="65">
        <v>160</v>
      </c>
      <c r="D163" s="65">
        <v>160</v>
      </c>
      <c r="E163" s="65"/>
      <c r="F163" s="65"/>
      <c r="G163" s="65"/>
      <c r="H163" s="144"/>
    </row>
    <row r="164" spans="1:8" ht="15.75" customHeight="1" x14ac:dyDescent="0.2">
      <c r="A164" s="63" t="s">
        <v>780</v>
      </c>
      <c r="B164" s="61" t="s">
        <v>781</v>
      </c>
      <c r="C164" s="65">
        <v>65.88</v>
      </c>
      <c r="D164" s="65">
        <v>65.88</v>
      </c>
      <c r="E164" s="65"/>
      <c r="F164" s="65"/>
      <c r="G164" s="65"/>
      <c r="H164" s="144"/>
    </row>
    <row r="165" spans="1:8" ht="15.75" customHeight="1" x14ac:dyDescent="0.2">
      <c r="A165" s="63" t="s">
        <v>782</v>
      </c>
      <c r="B165" s="61" t="s">
        <v>783</v>
      </c>
      <c r="C165" s="65">
        <v>269.12</v>
      </c>
      <c r="D165" s="65">
        <v>269.12</v>
      </c>
      <c r="E165" s="65"/>
      <c r="F165" s="65"/>
      <c r="G165" s="65"/>
      <c r="H165" s="144"/>
    </row>
    <row r="166" spans="1:8" x14ac:dyDescent="0.2">
      <c r="A166" s="60" t="s">
        <v>636</v>
      </c>
      <c r="B166" s="60"/>
      <c r="C166" s="60"/>
      <c r="D166" s="60"/>
      <c r="E166" s="60"/>
      <c r="F166" s="60"/>
      <c r="G166" s="60"/>
      <c r="H166" s="60"/>
    </row>
    <row r="167" spans="1:8" x14ac:dyDescent="0.2">
      <c r="A167" s="62" t="s">
        <v>180</v>
      </c>
      <c r="B167" s="62" t="s">
        <v>177</v>
      </c>
      <c r="C167" s="62" t="s">
        <v>178</v>
      </c>
      <c r="D167" s="62" t="s">
        <v>181</v>
      </c>
      <c r="E167" s="62" t="s">
        <v>239</v>
      </c>
      <c r="F167" s="62"/>
      <c r="G167" s="62"/>
      <c r="H167" s="62"/>
    </row>
    <row r="168" spans="1:8" x14ac:dyDescent="0.2">
      <c r="A168" s="63">
        <v>2160</v>
      </c>
      <c r="B168" s="61" t="s">
        <v>315</v>
      </c>
      <c r="C168" s="65">
        <f>+C169+C170+C171+C172+C173+C174</f>
        <v>0</v>
      </c>
    </row>
    <row r="169" spans="1:8" x14ac:dyDescent="0.2">
      <c r="A169" s="63">
        <v>2161</v>
      </c>
      <c r="B169" s="61" t="s">
        <v>316</v>
      </c>
      <c r="C169" s="65">
        <v>0</v>
      </c>
    </row>
    <row r="170" spans="1:8" x14ac:dyDescent="0.2">
      <c r="A170" s="63">
        <v>2162</v>
      </c>
      <c r="B170" s="61" t="s">
        <v>317</v>
      </c>
      <c r="C170" s="65">
        <v>0</v>
      </c>
    </row>
    <row r="171" spans="1:8" x14ac:dyDescent="0.2">
      <c r="A171" s="63">
        <v>2163</v>
      </c>
      <c r="B171" s="61" t="s">
        <v>318</v>
      </c>
      <c r="C171" s="65">
        <v>0</v>
      </c>
    </row>
    <row r="172" spans="1:8" x14ac:dyDescent="0.2">
      <c r="A172" s="63">
        <v>2164</v>
      </c>
      <c r="B172" s="61" t="s">
        <v>319</v>
      </c>
      <c r="C172" s="65">
        <v>0</v>
      </c>
    </row>
    <row r="173" spans="1:8" x14ac:dyDescent="0.2">
      <c r="A173" s="63">
        <v>2165</v>
      </c>
      <c r="B173" s="61" t="s">
        <v>320</v>
      </c>
      <c r="C173" s="65">
        <v>0</v>
      </c>
    </row>
    <row r="174" spans="1:8" x14ac:dyDescent="0.2">
      <c r="A174" s="63">
        <v>2166</v>
      </c>
      <c r="B174" s="61" t="s">
        <v>321</v>
      </c>
      <c r="C174" s="65">
        <v>0</v>
      </c>
    </row>
    <row r="175" spans="1:8" x14ac:dyDescent="0.2">
      <c r="A175" s="156">
        <v>2170</v>
      </c>
      <c r="B175" s="157" t="s">
        <v>739</v>
      </c>
      <c r="C175" s="158">
        <f>+C176</f>
        <v>2568600.54</v>
      </c>
      <c r="D175" s="157"/>
      <c r="E175" s="157"/>
      <c r="F175" s="157"/>
      <c r="G175" s="157"/>
      <c r="H175" s="157"/>
    </row>
    <row r="176" spans="1:8" x14ac:dyDescent="0.2">
      <c r="A176" s="156">
        <v>2179</v>
      </c>
      <c r="B176" s="157" t="s">
        <v>740</v>
      </c>
      <c r="C176" s="158">
        <f>SUM(C177:C178)</f>
        <v>2568600.54</v>
      </c>
      <c r="D176" s="157"/>
      <c r="E176" s="157"/>
      <c r="F176" s="157"/>
      <c r="G176" s="157"/>
      <c r="H176" s="157"/>
    </row>
    <row r="177" spans="1:8" x14ac:dyDescent="0.2">
      <c r="A177" s="63" t="s">
        <v>741</v>
      </c>
      <c r="B177" s="61" t="s">
        <v>742</v>
      </c>
      <c r="C177" s="65">
        <v>1960051.56</v>
      </c>
    </row>
    <row r="178" spans="1:8" x14ac:dyDescent="0.2">
      <c r="A178" s="63" t="s">
        <v>743</v>
      </c>
      <c r="B178" s="61" t="s">
        <v>744</v>
      </c>
      <c r="C178" s="65">
        <v>608548.98</v>
      </c>
    </row>
    <row r="179" spans="1:8" x14ac:dyDescent="0.2">
      <c r="A179" s="63">
        <v>2250</v>
      </c>
      <c r="B179" s="61" t="s">
        <v>322</v>
      </c>
      <c r="C179" s="65">
        <f>+C180+C181+C182+C183+C184+C185</f>
        <v>0</v>
      </c>
    </row>
    <row r="180" spans="1:8" x14ac:dyDescent="0.2">
      <c r="A180" s="63">
        <v>2251</v>
      </c>
      <c r="B180" s="61" t="s">
        <v>323</v>
      </c>
      <c r="C180" s="65">
        <v>0</v>
      </c>
    </row>
    <row r="181" spans="1:8" x14ac:dyDescent="0.2">
      <c r="A181" s="63">
        <v>2252</v>
      </c>
      <c r="B181" s="61" t="s">
        <v>324</v>
      </c>
      <c r="C181" s="65">
        <v>0</v>
      </c>
    </row>
    <row r="182" spans="1:8" x14ac:dyDescent="0.2">
      <c r="A182" s="63">
        <v>2253</v>
      </c>
      <c r="B182" s="61" t="s">
        <v>325</v>
      </c>
      <c r="C182" s="65">
        <v>0</v>
      </c>
    </row>
    <row r="183" spans="1:8" x14ac:dyDescent="0.2">
      <c r="A183" s="63">
        <v>2254</v>
      </c>
      <c r="B183" s="61" t="s">
        <v>326</v>
      </c>
      <c r="C183" s="65">
        <v>0</v>
      </c>
    </row>
    <row r="184" spans="1:8" x14ac:dyDescent="0.2">
      <c r="A184" s="63">
        <v>2255</v>
      </c>
      <c r="B184" s="61" t="s">
        <v>327</v>
      </c>
      <c r="C184" s="65">
        <v>0</v>
      </c>
    </row>
    <row r="185" spans="1:8" x14ac:dyDescent="0.2">
      <c r="A185" s="63">
        <v>2256</v>
      </c>
      <c r="B185" s="61" t="s">
        <v>328</v>
      </c>
      <c r="C185" s="65">
        <v>0</v>
      </c>
    </row>
    <row r="187" spans="1:8" x14ac:dyDescent="0.2">
      <c r="A187" s="60" t="s">
        <v>637</v>
      </c>
      <c r="B187" s="60"/>
      <c r="C187" s="60"/>
      <c r="D187" s="60"/>
      <c r="E187" s="60"/>
      <c r="F187" s="60"/>
      <c r="G187" s="60"/>
      <c r="H187" s="60"/>
    </row>
    <row r="188" spans="1:8" x14ac:dyDescent="0.2">
      <c r="A188" s="64" t="s">
        <v>180</v>
      </c>
      <c r="B188" s="64" t="s">
        <v>177</v>
      </c>
      <c r="C188" s="64" t="s">
        <v>178</v>
      </c>
      <c r="D188" s="64" t="s">
        <v>181</v>
      </c>
      <c r="E188" s="64" t="s">
        <v>239</v>
      </c>
      <c r="F188" s="64"/>
      <c r="G188" s="64"/>
      <c r="H188" s="64"/>
    </row>
    <row r="189" spans="1:8" x14ac:dyDescent="0.2">
      <c r="A189" s="63">
        <v>2159</v>
      </c>
      <c r="B189" s="61" t="s">
        <v>329</v>
      </c>
      <c r="C189" s="65">
        <v>0</v>
      </c>
    </row>
    <row r="190" spans="1:8" x14ac:dyDescent="0.2">
      <c r="A190" s="63">
        <v>2199</v>
      </c>
      <c r="B190" s="61" t="s">
        <v>330</v>
      </c>
      <c r="C190" s="65">
        <v>0</v>
      </c>
    </row>
    <row r="191" spans="1:8" x14ac:dyDescent="0.2">
      <c r="A191" s="63">
        <v>2240</v>
      </c>
      <c r="B191" s="61" t="s">
        <v>331</v>
      </c>
      <c r="C191" s="65">
        <v>0</v>
      </c>
    </row>
    <row r="192" spans="1:8" x14ac:dyDescent="0.2">
      <c r="A192" s="63">
        <v>2241</v>
      </c>
      <c r="B192" s="61" t="s">
        <v>332</v>
      </c>
      <c r="C192" s="65">
        <v>0</v>
      </c>
    </row>
    <row r="193" spans="1:3" x14ac:dyDescent="0.2">
      <c r="A193" s="63">
        <v>2242</v>
      </c>
      <c r="B193" s="61" t="s">
        <v>333</v>
      </c>
      <c r="C193" s="65">
        <v>0</v>
      </c>
    </row>
    <row r="194" spans="1:3" x14ac:dyDescent="0.2">
      <c r="A194" s="63">
        <v>2249</v>
      </c>
      <c r="B194" s="61" t="s">
        <v>334</v>
      </c>
      <c r="C194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2"/>
      <c r="B3" s="26"/>
    </row>
    <row r="4" spans="1:2" ht="15" customHeight="1" x14ac:dyDescent="0.2">
      <c r="A4" s="133" t="s">
        <v>1</v>
      </c>
      <c r="B4" s="47" t="s">
        <v>111</v>
      </c>
    </row>
    <row r="5" spans="1:2" ht="15" customHeight="1" x14ac:dyDescent="0.2">
      <c r="A5" s="131"/>
      <c r="B5" s="47" t="s">
        <v>82</v>
      </c>
    </row>
    <row r="6" spans="1:2" ht="15" customHeight="1" x14ac:dyDescent="0.2">
      <c r="A6" s="131"/>
      <c r="B6" s="45" t="s">
        <v>183</v>
      </c>
    </row>
    <row r="7" spans="1:2" ht="15" customHeight="1" x14ac:dyDescent="0.2">
      <c r="A7" s="131"/>
      <c r="B7" s="47" t="s">
        <v>83</v>
      </c>
    </row>
    <row r="8" spans="1:2" x14ac:dyDescent="0.2">
      <c r="A8" s="131"/>
    </row>
    <row r="9" spans="1:2" ht="15" customHeight="1" x14ac:dyDescent="0.2">
      <c r="A9" s="133" t="s">
        <v>3</v>
      </c>
      <c r="B9" s="47" t="s">
        <v>161</v>
      </c>
    </row>
    <row r="10" spans="1:2" ht="15" customHeight="1" x14ac:dyDescent="0.2">
      <c r="A10" s="131"/>
      <c r="B10" s="47" t="s">
        <v>160</v>
      </c>
    </row>
    <row r="11" spans="1:2" ht="15" customHeight="1" x14ac:dyDescent="0.2">
      <c r="A11" s="131"/>
      <c r="B11" s="47" t="s">
        <v>159</v>
      </c>
    </row>
    <row r="12" spans="1:2" ht="15" customHeight="1" x14ac:dyDescent="0.2">
      <c r="A12" s="131"/>
      <c r="B12" s="47" t="s">
        <v>84</v>
      </c>
    </row>
    <row r="13" spans="1:2" ht="15" customHeight="1" x14ac:dyDescent="0.2">
      <c r="A13" s="131"/>
      <c r="B13" s="47" t="s">
        <v>162</v>
      </c>
    </row>
    <row r="14" spans="1:2" x14ac:dyDescent="0.2">
      <c r="A14" s="131"/>
    </row>
    <row r="15" spans="1:2" ht="15" customHeight="1" x14ac:dyDescent="0.2">
      <c r="A15" s="133" t="s">
        <v>5</v>
      </c>
      <c r="B15" s="48" t="s">
        <v>85</v>
      </c>
    </row>
    <row r="16" spans="1:2" ht="15" customHeight="1" x14ac:dyDescent="0.2">
      <c r="A16" s="131"/>
      <c r="B16" s="48" t="s">
        <v>86</v>
      </c>
    </row>
    <row r="17" spans="1:2" ht="15" customHeight="1" x14ac:dyDescent="0.2">
      <c r="A17" s="131"/>
      <c r="B17" s="48" t="s">
        <v>87</v>
      </c>
    </row>
    <row r="18" spans="1:2" ht="15" customHeight="1" x14ac:dyDescent="0.2">
      <c r="A18" s="131"/>
      <c r="B18" s="47" t="s">
        <v>88</v>
      </c>
    </row>
    <row r="19" spans="1:2" ht="15" customHeight="1" x14ac:dyDescent="0.2">
      <c r="A19" s="131"/>
      <c r="B19" s="37" t="s">
        <v>171</v>
      </c>
    </row>
    <row r="20" spans="1:2" x14ac:dyDescent="0.2">
      <c r="A20" s="131"/>
    </row>
    <row r="21" spans="1:2" ht="15" customHeight="1" x14ac:dyDescent="0.2">
      <c r="A21" s="133" t="s">
        <v>167</v>
      </c>
      <c r="B21" s="1" t="s">
        <v>212</v>
      </c>
    </row>
    <row r="22" spans="1:2" ht="15" customHeight="1" x14ac:dyDescent="0.2">
      <c r="A22" s="131"/>
      <c r="B22" s="49" t="s">
        <v>213</v>
      </c>
    </row>
    <row r="23" spans="1:2" x14ac:dyDescent="0.2">
      <c r="A23" s="131"/>
    </row>
    <row r="24" spans="1:2" ht="15" customHeight="1" x14ac:dyDescent="0.2">
      <c r="A24" s="133" t="s">
        <v>7</v>
      </c>
      <c r="B24" s="37" t="s">
        <v>89</v>
      </c>
    </row>
    <row r="25" spans="1:2" ht="15" customHeight="1" x14ac:dyDescent="0.2">
      <c r="A25" s="131"/>
      <c r="B25" s="37" t="s">
        <v>163</v>
      </c>
    </row>
    <row r="26" spans="1:2" ht="15" customHeight="1" x14ac:dyDescent="0.2">
      <c r="A26" s="131"/>
      <c r="B26" s="37" t="s">
        <v>164</v>
      </c>
    </row>
    <row r="27" spans="1:2" x14ac:dyDescent="0.2">
      <c r="A27" s="131"/>
    </row>
    <row r="28" spans="1:2" ht="15" customHeight="1" x14ac:dyDescent="0.2">
      <c r="A28" s="133" t="s">
        <v>8</v>
      </c>
      <c r="B28" s="37" t="s">
        <v>90</v>
      </c>
    </row>
    <row r="29" spans="1:2" ht="15" customHeight="1" x14ac:dyDescent="0.2">
      <c r="A29" s="131"/>
      <c r="B29" s="37" t="s">
        <v>170</v>
      </c>
    </row>
    <row r="30" spans="1:2" ht="15" customHeight="1" x14ac:dyDescent="0.2">
      <c r="A30" s="131"/>
      <c r="B30" s="37" t="s">
        <v>91</v>
      </c>
    </row>
    <row r="31" spans="1:2" ht="15" customHeight="1" x14ac:dyDescent="0.2">
      <c r="A31" s="131"/>
      <c r="B31" s="50" t="s">
        <v>92</v>
      </c>
    </row>
    <row r="32" spans="1:2" x14ac:dyDescent="0.2">
      <c r="A32" s="131"/>
    </row>
    <row r="33" spans="1:2" ht="15" customHeight="1" x14ac:dyDescent="0.2">
      <c r="A33" s="133" t="s">
        <v>9</v>
      </c>
      <c r="B33" s="37" t="s">
        <v>93</v>
      </c>
    </row>
    <row r="34" spans="1:2" ht="15" customHeight="1" x14ac:dyDescent="0.2">
      <c r="A34" s="131"/>
      <c r="B34" s="37" t="s">
        <v>94</v>
      </c>
    </row>
    <row r="35" spans="1:2" x14ac:dyDescent="0.2">
      <c r="A35" s="131"/>
    </row>
    <row r="36" spans="1:2" ht="15" customHeight="1" x14ac:dyDescent="0.2">
      <c r="A36" s="133" t="s">
        <v>11</v>
      </c>
      <c r="B36" s="47" t="s">
        <v>165</v>
      </c>
    </row>
    <row r="37" spans="1:2" ht="15" customHeight="1" x14ac:dyDescent="0.2">
      <c r="A37" s="131"/>
      <c r="B37" s="47" t="s">
        <v>172</v>
      </c>
    </row>
    <row r="38" spans="1:2" ht="15" customHeight="1" x14ac:dyDescent="0.2">
      <c r="A38" s="131"/>
      <c r="B38" s="51" t="s">
        <v>217</v>
      </c>
    </row>
    <row r="39" spans="1:2" ht="15" customHeight="1" x14ac:dyDescent="0.2">
      <c r="A39" s="131"/>
      <c r="B39" s="47" t="s">
        <v>218</v>
      </c>
    </row>
    <row r="40" spans="1:2" ht="15" customHeight="1" x14ac:dyDescent="0.2">
      <c r="A40" s="131"/>
      <c r="B40" s="47" t="s">
        <v>168</v>
      </c>
    </row>
    <row r="41" spans="1:2" ht="15" customHeight="1" x14ac:dyDescent="0.2">
      <c r="A41" s="131"/>
      <c r="B41" s="47" t="s">
        <v>169</v>
      </c>
    </row>
    <row r="42" spans="1:2" x14ac:dyDescent="0.2">
      <c r="A42" s="131"/>
    </row>
    <row r="43" spans="1:2" ht="15" customHeight="1" x14ac:dyDescent="0.2">
      <c r="A43" s="133" t="s">
        <v>13</v>
      </c>
      <c r="B43" s="47" t="s">
        <v>173</v>
      </c>
    </row>
    <row r="44" spans="1:2" ht="15" customHeight="1" x14ac:dyDescent="0.2">
      <c r="A44" s="131"/>
      <c r="B44" s="47" t="s">
        <v>176</v>
      </c>
    </row>
    <row r="45" spans="1:2" ht="15" customHeight="1" x14ac:dyDescent="0.2">
      <c r="A45" s="131"/>
      <c r="B45" s="51" t="s">
        <v>219</v>
      </c>
    </row>
    <row r="46" spans="1:2" ht="15" customHeight="1" x14ac:dyDescent="0.2">
      <c r="A46" s="131"/>
      <c r="B46" s="47" t="s">
        <v>220</v>
      </c>
    </row>
    <row r="47" spans="1:2" ht="15" customHeight="1" x14ac:dyDescent="0.2">
      <c r="A47" s="131"/>
      <c r="B47" s="47" t="s">
        <v>175</v>
      </c>
    </row>
    <row r="48" spans="1:2" ht="15" customHeight="1" x14ac:dyDescent="0.2">
      <c r="A48" s="131"/>
      <c r="B48" s="47" t="s">
        <v>174</v>
      </c>
    </row>
    <row r="49" spans="1:2" x14ac:dyDescent="0.2">
      <c r="A49" s="131"/>
    </row>
    <row r="50" spans="1:2" ht="25.5" customHeight="1" x14ac:dyDescent="0.2">
      <c r="A50" s="133" t="s">
        <v>15</v>
      </c>
      <c r="B50" s="45" t="s">
        <v>197</v>
      </c>
    </row>
    <row r="51" spans="1:2" x14ac:dyDescent="0.2">
      <c r="A51" s="131"/>
    </row>
    <row r="52" spans="1:2" ht="15" customHeight="1" x14ac:dyDescent="0.2">
      <c r="A52" s="133" t="s">
        <v>17</v>
      </c>
      <c r="B52" s="47" t="s">
        <v>96</v>
      </c>
    </row>
    <row r="53" spans="1:2" x14ac:dyDescent="0.2">
      <c r="A53" s="131"/>
    </row>
    <row r="54" spans="1:2" ht="15" customHeight="1" x14ac:dyDescent="0.2">
      <c r="A54" s="133" t="s">
        <v>19</v>
      </c>
      <c r="B54" s="48" t="s">
        <v>97</v>
      </c>
    </row>
    <row r="55" spans="1:2" ht="15" customHeight="1" x14ac:dyDescent="0.2">
      <c r="A55" s="131"/>
      <c r="B55" s="48" t="s">
        <v>98</v>
      </c>
    </row>
    <row r="56" spans="1:2" ht="15" customHeight="1" x14ac:dyDescent="0.2">
      <c r="A56" s="131"/>
      <c r="B56" s="48" t="s">
        <v>99</v>
      </c>
    </row>
    <row r="57" spans="1:2" ht="15" customHeight="1" x14ac:dyDescent="0.2">
      <c r="A57" s="131"/>
      <c r="B57" s="48" t="s">
        <v>100</v>
      </c>
    </row>
    <row r="58" spans="1:2" ht="15" customHeight="1" x14ac:dyDescent="0.2">
      <c r="A58" s="131"/>
      <c r="B58" s="48" t="s">
        <v>101</v>
      </c>
    </row>
    <row r="59" spans="1:2" x14ac:dyDescent="0.2">
      <c r="A59" s="131"/>
    </row>
    <row r="60" spans="1:2" ht="15" customHeight="1" x14ac:dyDescent="0.2">
      <c r="A60" s="133" t="s">
        <v>21</v>
      </c>
      <c r="B60" s="37" t="s">
        <v>102</v>
      </c>
    </row>
    <row r="61" spans="1:2" ht="15" customHeight="1" x14ac:dyDescent="0.2">
      <c r="A61" s="133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220"/>
  <sheetViews>
    <sheetView topLeftCell="A37" zoomScaleNormal="100" workbookViewId="0">
      <selection activeCell="E53" sqref="E53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166" t="str">
        <f>ESF!A1</f>
        <v>Nombre del Ente Público</v>
      </c>
      <c r="B1" s="166"/>
      <c r="C1" s="166"/>
      <c r="D1" s="55" t="s">
        <v>223</v>
      </c>
      <c r="E1" s="66">
        <f>'Notas a los Edos Financieros'!E1</f>
        <v>2019</v>
      </c>
    </row>
    <row r="2" spans="1:5" s="57" customFormat="1" ht="18.95" customHeight="1" x14ac:dyDescent="0.25">
      <c r="A2" s="166" t="s">
        <v>335</v>
      </c>
      <c r="B2" s="166"/>
      <c r="C2" s="166"/>
      <c r="D2" s="55" t="s">
        <v>225</v>
      </c>
      <c r="E2" s="66" t="str">
        <f>'Notas a los Edos Financieros'!E2</f>
        <v>Trimestral</v>
      </c>
    </row>
    <row r="3" spans="1:5" s="57" customFormat="1" ht="18.95" customHeight="1" x14ac:dyDescent="0.25">
      <c r="A3" s="166" t="str">
        <f>ESF!A3</f>
        <v>Correspondiente del 01 de Enero al 30 de Junio de 2019</v>
      </c>
      <c r="B3" s="166"/>
      <c r="C3" s="166"/>
      <c r="D3" s="55" t="s">
        <v>227</v>
      </c>
      <c r="E3" s="66">
        <f>'Notas a los Edos Financieros'!E3</f>
        <v>1</v>
      </c>
    </row>
    <row r="4" spans="1:5" x14ac:dyDescent="0.2">
      <c r="A4" s="59" t="s">
        <v>228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193">
        <v>4100</v>
      </c>
      <c r="B8" s="194" t="s">
        <v>337</v>
      </c>
      <c r="C8" s="195">
        <f>+C9+C19+C25+C28+C34+C37+C46</f>
        <v>3227500.88</v>
      </c>
      <c r="D8" s="194"/>
      <c r="E8" s="196"/>
    </row>
    <row r="9" spans="1:5" x14ac:dyDescent="0.2">
      <c r="A9" s="89">
        <v>4110</v>
      </c>
      <c r="B9" s="90" t="s">
        <v>338</v>
      </c>
      <c r="C9" s="150">
        <f>SUM(C10:C18)</f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150">
        <f>SUM(C20:C24)</f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150">
        <f>SUM(C26:C27)</f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536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150">
        <f>SUM(C29:C32)</f>
        <v>0</v>
      </c>
      <c r="D28" s="90"/>
      <c r="E28" s="88"/>
    </row>
    <row r="29" spans="1:5" x14ac:dyDescent="0.2">
      <c r="A29" s="89">
        <v>4141</v>
      </c>
      <c r="B29" s="90" t="s">
        <v>355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537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150">
        <f>SUM(C35:C36)</f>
        <v>0</v>
      </c>
      <c r="D34" s="90"/>
      <c r="E34" s="88"/>
    </row>
    <row r="35" spans="1:5" x14ac:dyDescent="0.2">
      <c r="A35" s="89">
        <v>4151</v>
      </c>
      <c r="B35" s="90" t="s">
        <v>538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539</v>
      </c>
      <c r="C36" s="192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150">
        <f>SUM(C38:C45)</f>
        <v>0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541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193">
        <v>4170</v>
      </c>
      <c r="B46" s="194" t="s">
        <v>542</v>
      </c>
      <c r="C46" s="195">
        <f>SUM(C47:C54)</f>
        <v>3227500.88</v>
      </c>
      <c r="D46" s="194"/>
      <c r="E46" s="88"/>
    </row>
    <row r="47" spans="1:5" x14ac:dyDescent="0.2">
      <c r="A47" s="89">
        <v>4171</v>
      </c>
      <c r="B47" s="90" t="s">
        <v>543</v>
      </c>
      <c r="C47" s="93"/>
      <c r="D47" s="90"/>
      <c r="E47" s="88"/>
    </row>
    <row r="48" spans="1:5" x14ac:dyDescent="0.2">
      <c r="A48" s="89">
        <v>4172</v>
      </c>
      <c r="B48" s="90" t="s">
        <v>544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545</v>
      </c>
      <c r="C49" s="93">
        <v>3227500.88</v>
      </c>
      <c r="D49" s="90"/>
      <c r="E49" s="199" t="s">
        <v>790</v>
      </c>
    </row>
    <row r="50" spans="1:5" ht="22.5" x14ac:dyDescent="0.2">
      <c r="A50" s="89">
        <v>4174</v>
      </c>
      <c r="B50" s="91" t="s">
        <v>546</v>
      </c>
      <c r="C50" s="192">
        <v>0</v>
      </c>
      <c r="D50" s="90"/>
      <c r="E50" s="88"/>
    </row>
    <row r="51" spans="1:5" ht="22.5" x14ac:dyDescent="0.2">
      <c r="A51" s="89">
        <v>4175</v>
      </c>
      <c r="B51" s="91" t="s">
        <v>547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548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549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550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193">
        <v>4200</v>
      </c>
      <c r="B58" s="197" t="s">
        <v>551</v>
      </c>
      <c r="C58" s="198">
        <f>+C59+C65</f>
        <v>30563283.02</v>
      </c>
      <c r="D58" s="194"/>
      <c r="E58" s="196"/>
    </row>
    <row r="59" spans="1:5" ht="22.5" x14ac:dyDescent="0.2">
      <c r="A59" s="89">
        <v>4210</v>
      </c>
      <c r="B59" s="91" t="s">
        <v>552</v>
      </c>
      <c r="C59" s="93">
        <f>SUM(C60:C64)</f>
        <v>0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553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554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93">
        <f>SUM(C66:C69)</f>
        <v>30563283.02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371</v>
      </c>
      <c r="C67" s="93">
        <v>30563283.02</v>
      </c>
      <c r="D67" s="90"/>
      <c r="E67" s="88" t="s">
        <v>791</v>
      </c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239</v>
      </c>
    </row>
    <row r="73" spans="1:5" x14ac:dyDescent="0.2">
      <c r="A73" s="92">
        <v>4300</v>
      </c>
      <c r="B73" s="90" t="s">
        <v>374</v>
      </c>
      <c r="C73" s="93">
        <v>0</v>
      </c>
      <c r="D73" s="90"/>
      <c r="E73" s="90"/>
    </row>
    <row r="74" spans="1:5" x14ac:dyDescent="0.2">
      <c r="A74" s="92">
        <v>4310</v>
      </c>
      <c r="B74" s="90" t="s">
        <v>375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556</v>
      </c>
      <c r="C75" s="93">
        <v>0</v>
      </c>
      <c r="D75" s="90"/>
      <c r="E75" s="90"/>
    </row>
    <row r="76" spans="1:5" x14ac:dyDescent="0.2">
      <c r="A76" s="92">
        <v>4319</v>
      </c>
      <c r="B76" s="90" t="s">
        <v>376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377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383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386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557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239</v>
      </c>
    </row>
    <row r="98" spans="1:5" x14ac:dyDescent="0.2">
      <c r="A98" s="151">
        <v>5000</v>
      </c>
      <c r="B98" s="152" t="s">
        <v>391</v>
      </c>
      <c r="C98" s="150">
        <f>+C99+C127+C160+C170+C185</f>
        <v>32500980.789999999</v>
      </c>
      <c r="D98" s="153">
        <f>C98/C98</f>
        <v>1</v>
      </c>
      <c r="E98" s="90"/>
    </row>
    <row r="99" spans="1:5" x14ac:dyDescent="0.2">
      <c r="A99" s="151">
        <v>5100</v>
      </c>
      <c r="B99" s="152" t="s">
        <v>392</v>
      </c>
      <c r="C99" s="150">
        <f>+C100+C107+C117</f>
        <v>30518048.57</v>
      </c>
      <c r="D99" s="153">
        <f>C99/$C$99</f>
        <v>1</v>
      </c>
      <c r="E99" s="90"/>
    </row>
    <row r="100" spans="1:5" x14ac:dyDescent="0.2">
      <c r="A100" s="151">
        <v>5110</v>
      </c>
      <c r="B100" s="152" t="s">
        <v>393</v>
      </c>
      <c r="C100" s="150">
        <f>SUM(C101:C106)</f>
        <v>24505165.41</v>
      </c>
      <c r="D100" s="153">
        <f t="shared" ref="D100:D163" si="0">C100/$C$99</f>
        <v>0.80297288189288707</v>
      </c>
      <c r="E100" s="90"/>
    </row>
    <row r="101" spans="1:5" x14ac:dyDescent="0.2">
      <c r="A101" s="92">
        <v>5111</v>
      </c>
      <c r="B101" s="90" t="s">
        <v>394</v>
      </c>
      <c r="C101" s="93">
        <v>13798411.85</v>
      </c>
      <c r="D101" s="94">
        <f t="shared" si="0"/>
        <v>0.45213938952715937</v>
      </c>
      <c r="E101" s="200" t="s">
        <v>792</v>
      </c>
    </row>
    <row r="102" spans="1:5" x14ac:dyDescent="0.2">
      <c r="A102" s="92">
        <v>5112</v>
      </c>
      <c r="B102" s="90" t="s">
        <v>395</v>
      </c>
      <c r="C102" s="93">
        <v>47808.37</v>
      </c>
      <c r="D102" s="94">
        <f t="shared" si="0"/>
        <v>1.5665605187809033E-3</v>
      </c>
      <c r="E102" s="201" t="s">
        <v>792</v>
      </c>
    </row>
    <row r="103" spans="1:5" x14ac:dyDescent="0.2">
      <c r="A103" s="92">
        <v>5113</v>
      </c>
      <c r="B103" s="90" t="s">
        <v>396</v>
      </c>
      <c r="C103" s="93">
        <v>2333060.2999999998</v>
      </c>
      <c r="D103" s="94">
        <f t="shared" si="0"/>
        <v>7.6448541414717325E-2</v>
      </c>
      <c r="E103" s="201" t="s">
        <v>792</v>
      </c>
    </row>
    <row r="104" spans="1:5" x14ac:dyDescent="0.2">
      <c r="A104" s="92">
        <v>5114</v>
      </c>
      <c r="B104" s="90" t="s">
        <v>397</v>
      </c>
      <c r="C104" s="93">
        <v>2662906.52</v>
      </c>
      <c r="D104" s="94">
        <f t="shared" si="0"/>
        <v>8.725677573688978E-2</v>
      </c>
      <c r="E104" s="201" t="s">
        <v>792</v>
      </c>
    </row>
    <row r="105" spans="1:5" x14ac:dyDescent="0.2">
      <c r="A105" s="92">
        <v>5115</v>
      </c>
      <c r="B105" s="90" t="s">
        <v>398</v>
      </c>
      <c r="C105" s="93">
        <v>5054429.3899999997</v>
      </c>
      <c r="D105" s="94">
        <f t="shared" si="0"/>
        <v>0.16562098911424597</v>
      </c>
      <c r="E105" s="201" t="s">
        <v>792</v>
      </c>
    </row>
    <row r="106" spans="1:5" x14ac:dyDescent="0.2">
      <c r="A106" s="92">
        <v>5116</v>
      </c>
      <c r="B106" s="90" t="s">
        <v>399</v>
      </c>
      <c r="C106" s="93">
        <v>608548.98</v>
      </c>
      <c r="D106" s="94">
        <f t="shared" si="0"/>
        <v>1.9940625581093635E-2</v>
      </c>
      <c r="E106" s="201" t="s">
        <v>792</v>
      </c>
    </row>
    <row r="107" spans="1:5" x14ac:dyDescent="0.2">
      <c r="A107" s="151">
        <v>5120</v>
      </c>
      <c r="B107" s="152" t="s">
        <v>400</v>
      </c>
      <c r="C107" s="150">
        <f>SUM(C108:C116)</f>
        <v>2588792.08</v>
      </c>
      <c r="D107" s="153">
        <f t="shared" si="0"/>
        <v>8.4828231204299442E-2</v>
      </c>
      <c r="E107" s="201"/>
    </row>
    <row r="108" spans="1:5" x14ac:dyDescent="0.2">
      <c r="A108" s="92">
        <v>5121</v>
      </c>
      <c r="B108" s="90" t="s">
        <v>401</v>
      </c>
      <c r="C108" s="93">
        <v>127062.9</v>
      </c>
      <c r="D108" s="94">
        <f t="shared" si="0"/>
        <v>4.1635329240843396E-3</v>
      </c>
      <c r="E108" s="201" t="s">
        <v>792</v>
      </c>
    </row>
    <row r="109" spans="1:5" x14ac:dyDescent="0.2">
      <c r="A109" s="92">
        <v>5122</v>
      </c>
      <c r="B109" s="90" t="s">
        <v>402</v>
      </c>
      <c r="C109" s="93">
        <v>299</v>
      </c>
      <c r="D109" s="94">
        <f t="shared" si="0"/>
        <v>9.797480966523017E-6</v>
      </c>
      <c r="E109" s="201" t="s">
        <v>792</v>
      </c>
    </row>
    <row r="110" spans="1:5" x14ac:dyDescent="0.2">
      <c r="A110" s="92">
        <v>5123</v>
      </c>
      <c r="B110" s="90" t="s">
        <v>403</v>
      </c>
      <c r="C110" s="93">
        <v>0</v>
      </c>
      <c r="D110" s="94">
        <f t="shared" si="0"/>
        <v>0</v>
      </c>
      <c r="E110" s="201" t="s">
        <v>792</v>
      </c>
    </row>
    <row r="111" spans="1:5" x14ac:dyDescent="0.2">
      <c r="A111" s="92">
        <v>5124</v>
      </c>
      <c r="B111" s="90" t="s">
        <v>404</v>
      </c>
      <c r="C111" s="93">
        <v>114467.7</v>
      </c>
      <c r="D111" s="94">
        <f t="shared" si="0"/>
        <v>3.7508197726811598E-3</v>
      </c>
      <c r="E111" s="201" t="s">
        <v>792</v>
      </c>
    </row>
    <row r="112" spans="1:5" x14ac:dyDescent="0.2">
      <c r="A112" s="92">
        <v>5125</v>
      </c>
      <c r="B112" s="90" t="s">
        <v>405</v>
      </c>
      <c r="C112" s="93">
        <v>296891.57</v>
      </c>
      <c r="D112" s="94">
        <f t="shared" si="0"/>
        <v>9.7283929973114927E-3</v>
      </c>
      <c r="E112" s="201" t="s">
        <v>792</v>
      </c>
    </row>
    <row r="113" spans="1:5" x14ac:dyDescent="0.2">
      <c r="A113" s="92">
        <v>5126</v>
      </c>
      <c r="B113" s="90" t="s">
        <v>406</v>
      </c>
      <c r="C113" s="93">
        <v>1533800.61</v>
      </c>
      <c r="D113" s="94">
        <f t="shared" si="0"/>
        <v>5.0258803621793961E-2</v>
      </c>
      <c r="E113" s="201" t="s">
        <v>792</v>
      </c>
    </row>
    <row r="114" spans="1:5" x14ac:dyDescent="0.2">
      <c r="A114" s="92">
        <v>5127</v>
      </c>
      <c r="B114" s="90" t="s">
        <v>407</v>
      </c>
      <c r="C114" s="93">
        <v>31005</v>
      </c>
      <c r="D114" s="94">
        <f t="shared" si="0"/>
        <v>1.0159561784851042E-3</v>
      </c>
      <c r="E114" s="201" t="s">
        <v>792</v>
      </c>
    </row>
    <row r="115" spans="1:5" x14ac:dyDescent="0.2">
      <c r="A115" s="92">
        <v>5128</v>
      </c>
      <c r="B115" s="90" t="s">
        <v>408</v>
      </c>
      <c r="C115" s="93">
        <v>0</v>
      </c>
      <c r="D115" s="94">
        <f t="shared" si="0"/>
        <v>0</v>
      </c>
      <c r="E115" s="201" t="s">
        <v>792</v>
      </c>
    </row>
    <row r="116" spans="1:5" x14ac:dyDescent="0.2">
      <c r="A116" s="92">
        <v>5129</v>
      </c>
      <c r="B116" s="90" t="s">
        <v>409</v>
      </c>
      <c r="C116" s="93">
        <v>485265.3</v>
      </c>
      <c r="D116" s="94">
        <f t="shared" si="0"/>
        <v>1.5900928228976863E-2</v>
      </c>
      <c r="E116" s="201" t="s">
        <v>792</v>
      </c>
    </row>
    <row r="117" spans="1:5" x14ac:dyDescent="0.2">
      <c r="A117" s="151">
        <v>5130</v>
      </c>
      <c r="B117" s="152" t="s">
        <v>410</v>
      </c>
      <c r="C117" s="150">
        <f>SUM(C118:C126)</f>
        <v>3424091.08</v>
      </c>
      <c r="D117" s="153">
        <f t="shared" si="0"/>
        <v>0.11219888690281353</v>
      </c>
      <c r="E117" s="201"/>
    </row>
    <row r="118" spans="1:5" x14ac:dyDescent="0.2">
      <c r="A118" s="92">
        <v>5131</v>
      </c>
      <c r="B118" s="90" t="s">
        <v>411</v>
      </c>
      <c r="C118" s="93">
        <v>493481.79</v>
      </c>
      <c r="D118" s="94">
        <f t="shared" si="0"/>
        <v>1.617016202291207E-2</v>
      </c>
      <c r="E118" s="201" t="s">
        <v>792</v>
      </c>
    </row>
    <row r="119" spans="1:5" x14ac:dyDescent="0.2">
      <c r="A119" s="92">
        <v>5132</v>
      </c>
      <c r="B119" s="90" t="s">
        <v>412</v>
      </c>
      <c r="C119" s="93">
        <v>0</v>
      </c>
      <c r="D119" s="94">
        <f t="shared" si="0"/>
        <v>0</v>
      </c>
      <c r="E119" s="201" t="s">
        <v>792</v>
      </c>
    </row>
    <row r="120" spans="1:5" x14ac:dyDescent="0.2">
      <c r="A120" s="92">
        <v>5133</v>
      </c>
      <c r="B120" s="90" t="s">
        <v>413</v>
      </c>
      <c r="C120" s="93">
        <v>501501.68</v>
      </c>
      <c r="D120" s="94">
        <f t="shared" si="0"/>
        <v>1.6432953727355575E-2</v>
      </c>
      <c r="E120" s="201" t="s">
        <v>792</v>
      </c>
    </row>
    <row r="121" spans="1:5" x14ac:dyDescent="0.2">
      <c r="A121" s="92">
        <v>5134</v>
      </c>
      <c r="B121" s="90" t="s">
        <v>414</v>
      </c>
      <c r="C121" s="93">
        <v>54967.83</v>
      </c>
      <c r="D121" s="94">
        <f t="shared" si="0"/>
        <v>1.8011580876122842E-3</v>
      </c>
      <c r="E121" s="201" t="s">
        <v>792</v>
      </c>
    </row>
    <row r="122" spans="1:5" x14ac:dyDescent="0.2">
      <c r="A122" s="92">
        <v>5135</v>
      </c>
      <c r="B122" s="90" t="s">
        <v>415</v>
      </c>
      <c r="C122" s="93">
        <v>549877.56000000006</v>
      </c>
      <c r="D122" s="94">
        <f t="shared" si="0"/>
        <v>1.8018110127150901E-2</v>
      </c>
      <c r="E122" s="201" t="s">
        <v>792</v>
      </c>
    </row>
    <row r="123" spans="1:5" x14ac:dyDescent="0.2">
      <c r="A123" s="92">
        <v>5136</v>
      </c>
      <c r="B123" s="90" t="s">
        <v>416</v>
      </c>
      <c r="C123" s="93">
        <v>0</v>
      </c>
      <c r="D123" s="94">
        <f t="shared" si="0"/>
        <v>0</v>
      </c>
      <c r="E123" s="201" t="s">
        <v>792</v>
      </c>
    </row>
    <row r="124" spans="1:5" x14ac:dyDescent="0.2">
      <c r="A124" s="92">
        <v>5137</v>
      </c>
      <c r="B124" s="90" t="s">
        <v>417</v>
      </c>
      <c r="C124" s="93">
        <v>11530.95</v>
      </c>
      <c r="D124" s="94">
        <f t="shared" si="0"/>
        <v>3.7784034498638327E-4</v>
      </c>
      <c r="E124" s="201" t="s">
        <v>792</v>
      </c>
    </row>
    <row r="125" spans="1:5" x14ac:dyDescent="0.2">
      <c r="A125" s="92">
        <v>5138</v>
      </c>
      <c r="B125" s="90" t="s">
        <v>418</v>
      </c>
      <c r="C125" s="93">
        <v>95781</v>
      </c>
      <c r="D125" s="94">
        <f t="shared" si="0"/>
        <v>3.1385034262693683E-3</v>
      </c>
      <c r="E125" s="201" t="s">
        <v>792</v>
      </c>
    </row>
    <row r="126" spans="1:5" x14ac:dyDescent="0.2">
      <c r="A126" s="92">
        <v>5139</v>
      </c>
      <c r="B126" s="90" t="s">
        <v>419</v>
      </c>
      <c r="C126" s="93">
        <v>1716950.27</v>
      </c>
      <c r="D126" s="94">
        <f t="shared" si="0"/>
        <v>5.6260159166526942E-2</v>
      </c>
      <c r="E126" s="201" t="s">
        <v>792</v>
      </c>
    </row>
    <row r="127" spans="1:5" x14ac:dyDescent="0.2">
      <c r="A127" s="151">
        <v>5200</v>
      </c>
      <c r="B127" s="152" t="s">
        <v>420</v>
      </c>
      <c r="C127" s="150">
        <v>0</v>
      </c>
      <c r="D127" s="153">
        <f t="shared" si="0"/>
        <v>0</v>
      </c>
      <c r="E127" s="90"/>
    </row>
    <row r="128" spans="1:5" x14ac:dyDescent="0.2">
      <c r="A128" s="151">
        <v>5210</v>
      </c>
      <c r="B128" s="152" t="s">
        <v>421</v>
      </c>
      <c r="C128" s="150">
        <v>0</v>
      </c>
      <c r="D128" s="153">
        <f t="shared" si="0"/>
        <v>0</v>
      </c>
      <c r="E128" s="90"/>
    </row>
    <row r="129" spans="1:5" x14ac:dyDescent="0.2">
      <c r="A129" s="92">
        <v>5211</v>
      </c>
      <c r="B129" s="90" t="s">
        <v>422</v>
      </c>
      <c r="C129" s="93">
        <v>0</v>
      </c>
      <c r="D129" s="94">
        <f t="shared" si="0"/>
        <v>0</v>
      </c>
      <c r="E129" s="90"/>
    </row>
    <row r="130" spans="1:5" x14ac:dyDescent="0.2">
      <c r="A130" s="92">
        <v>5212</v>
      </c>
      <c r="B130" s="90" t="s">
        <v>423</v>
      </c>
      <c r="C130" s="93">
        <v>0</v>
      </c>
      <c r="D130" s="94">
        <f t="shared" si="0"/>
        <v>0</v>
      </c>
      <c r="E130" s="90"/>
    </row>
    <row r="131" spans="1:5" x14ac:dyDescent="0.2">
      <c r="A131" s="151">
        <v>5220</v>
      </c>
      <c r="B131" s="152" t="s">
        <v>424</v>
      </c>
      <c r="C131" s="150">
        <v>0</v>
      </c>
      <c r="D131" s="153">
        <f t="shared" si="0"/>
        <v>0</v>
      </c>
      <c r="E131" s="90"/>
    </row>
    <row r="132" spans="1:5" x14ac:dyDescent="0.2">
      <c r="A132" s="92">
        <v>5221</v>
      </c>
      <c r="B132" s="90" t="s">
        <v>425</v>
      </c>
      <c r="C132" s="93">
        <v>0</v>
      </c>
      <c r="D132" s="94">
        <f t="shared" si="0"/>
        <v>0</v>
      </c>
      <c r="E132" s="90"/>
    </row>
    <row r="133" spans="1:5" x14ac:dyDescent="0.2">
      <c r="A133" s="92">
        <v>5222</v>
      </c>
      <c r="B133" s="90" t="s">
        <v>426</v>
      </c>
      <c r="C133" s="93">
        <v>0</v>
      </c>
      <c r="D133" s="94">
        <f t="shared" si="0"/>
        <v>0</v>
      </c>
      <c r="E133" s="90"/>
    </row>
    <row r="134" spans="1:5" x14ac:dyDescent="0.2">
      <c r="A134" s="151">
        <v>5230</v>
      </c>
      <c r="B134" s="152" t="s">
        <v>371</v>
      </c>
      <c r="C134" s="150">
        <v>0</v>
      </c>
      <c r="D134" s="153">
        <f t="shared" si="0"/>
        <v>0</v>
      </c>
      <c r="E134" s="90"/>
    </row>
    <row r="135" spans="1:5" x14ac:dyDescent="0.2">
      <c r="A135" s="92">
        <v>5231</v>
      </c>
      <c r="B135" s="90" t="s">
        <v>427</v>
      </c>
      <c r="C135" s="93">
        <v>0</v>
      </c>
      <c r="D135" s="94">
        <f t="shared" si="0"/>
        <v>0</v>
      </c>
      <c r="E135" s="90"/>
    </row>
    <row r="136" spans="1:5" x14ac:dyDescent="0.2">
      <c r="A136" s="92">
        <v>5232</v>
      </c>
      <c r="B136" s="90" t="s">
        <v>428</v>
      </c>
      <c r="C136" s="93">
        <v>0</v>
      </c>
      <c r="D136" s="94">
        <f t="shared" si="0"/>
        <v>0</v>
      </c>
      <c r="E136" s="90"/>
    </row>
    <row r="137" spans="1:5" x14ac:dyDescent="0.2">
      <c r="A137" s="151">
        <v>5240</v>
      </c>
      <c r="B137" s="152" t="s">
        <v>372</v>
      </c>
      <c r="C137" s="150">
        <v>0</v>
      </c>
      <c r="D137" s="153">
        <f t="shared" si="0"/>
        <v>0</v>
      </c>
      <c r="E137" s="90"/>
    </row>
    <row r="138" spans="1:5" x14ac:dyDescent="0.2">
      <c r="A138" s="92">
        <v>5241</v>
      </c>
      <c r="B138" s="90" t="s">
        <v>429</v>
      </c>
      <c r="C138" s="93">
        <v>0</v>
      </c>
      <c r="D138" s="94">
        <f t="shared" si="0"/>
        <v>0</v>
      </c>
      <c r="E138" s="90"/>
    </row>
    <row r="139" spans="1:5" x14ac:dyDescent="0.2">
      <c r="A139" s="92">
        <v>5242</v>
      </c>
      <c r="B139" s="90" t="s">
        <v>430</v>
      </c>
      <c r="C139" s="93">
        <v>0</v>
      </c>
      <c r="D139" s="94">
        <f t="shared" si="0"/>
        <v>0</v>
      </c>
      <c r="E139" s="90"/>
    </row>
    <row r="140" spans="1:5" x14ac:dyDescent="0.2">
      <c r="A140" s="92">
        <v>5243</v>
      </c>
      <c r="B140" s="90" t="s">
        <v>431</v>
      </c>
      <c r="C140" s="93">
        <v>0</v>
      </c>
      <c r="D140" s="94">
        <f t="shared" si="0"/>
        <v>0</v>
      </c>
      <c r="E140" s="90"/>
    </row>
    <row r="141" spans="1:5" x14ac:dyDescent="0.2">
      <c r="A141" s="92">
        <v>5244</v>
      </c>
      <c r="B141" s="90" t="s">
        <v>432</v>
      </c>
      <c r="C141" s="93">
        <v>0</v>
      </c>
      <c r="D141" s="94">
        <f t="shared" si="0"/>
        <v>0</v>
      </c>
      <c r="E141" s="90"/>
    </row>
    <row r="142" spans="1:5" x14ac:dyDescent="0.2">
      <c r="A142" s="151">
        <v>5250</v>
      </c>
      <c r="B142" s="152" t="s">
        <v>373</v>
      </c>
      <c r="C142" s="150">
        <v>0</v>
      </c>
      <c r="D142" s="153">
        <f t="shared" si="0"/>
        <v>0</v>
      </c>
      <c r="E142" s="90"/>
    </row>
    <row r="143" spans="1:5" x14ac:dyDescent="0.2">
      <c r="A143" s="92">
        <v>5251</v>
      </c>
      <c r="B143" s="90" t="s">
        <v>433</v>
      </c>
      <c r="C143" s="93">
        <v>0</v>
      </c>
      <c r="D143" s="94">
        <f t="shared" si="0"/>
        <v>0</v>
      </c>
      <c r="E143" s="90"/>
    </row>
    <row r="144" spans="1:5" x14ac:dyDescent="0.2">
      <c r="A144" s="92">
        <v>5252</v>
      </c>
      <c r="B144" s="90" t="s">
        <v>434</v>
      </c>
      <c r="C144" s="93">
        <v>0</v>
      </c>
      <c r="D144" s="94">
        <f t="shared" si="0"/>
        <v>0</v>
      </c>
      <c r="E144" s="90"/>
    </row>
    <row r="145" spans="1:5" x14ac:dyDescent="0.2">
      <c r="A145" s="92">
        <v>5259</v>
      </c>
      <c r="B145" s="90" t="s">
        <v>435</v>
      </c>
      <c r="C145" s="93">
        <v>0</v>
      </c>
      <c r="D145" s="94">
        <f t="shared" si="0"/>
        <v>0</v>
      </c>
      <c r="E145" s="90"/>
    </row>
    <row r="146" spans="1:5" x14ac:dyDescent="0.2">
      <c r="A146" s="151">
        <v>5260</v>
      </c>
      <c r="B146" s="152" t="s">
        <v>436</v>
      </c>
      <c r="C146" s="150">
        <v>0</v>
      </c>
      <c r="D146" s="153">
        <f t="shared" si="0"/>
        <v>0</v>
      </c>
      <c r="E146" s="90"/>
    </row>
    <row r="147" spans="1:5" x14ac:dyDescent="0.2">
      <c r="A147" s="92">
        <v>5261</v>
      </c>
      <c r="B147" s="90" t="s">
        <v>437</v>
      </c>
      <c r="C147" s="93">
        <v>0</v>
      </c>
      <c r="D147" s="94">
        <f t="shared" si="0"/>
        <v>0</v>
      </c>
      <c r="E147" s="90"/>
    </row>
    <row r="148" spans="1:5" x14ac:dyDescent="0.2">
      <c r="A148" s="92">
        <v>5262</v>
      </c>
      <c r="B148" s="90" t="s">
        <v>438</v>
      </c>
      <c r="C148" s="93">
        <v>0</v>
      </c>
      <c r="D148" s="94">
        <f t="shared" si="0"/>
        <v>0</v>
      </c>
      <c r="E148" s="90"/>
    </row>
    <row r="149" spans="1:5" x14ac:dyDescent="0.2">
      <c r="A149" s="151">
        <v>5270</v>
      </c>
      <c r="B149" s="152" t="s">
        <v>439</v>
      </c>
      <c r="C149" s="150">
        <v>0</v>
      </c>
      <c r="D149" s="153">
        <f t="shared" si="0"/>
        <v>0</v>
      </c>
      <c r="E149" s="90"/>
    </row>
    <row r="150" spans="1:5" x14ac:dyDescent="0.2">
      <c r="A150" s="92">
        <v>5271</v>
      </c>
      <c r="B150" s="90" t="s">
        <v>440</v>
      </c>
      <c r="C150" s="93">
        <v>0</v>
      </c>
      <c r="D150" s="94">
        <f t="shared" si="0"/>
        <v>0</v>
      </c>
      <c r="E150" s="90"/>
    </row>
    <row r="151" spans="1:5" x14ac:dyDescent="0.2">
      <c r="A151" s="151">
        <v>5280</v>
      </c>
      <c r="B151" s="152" t="s">
        <v>441</v>
      </c>
      <c r="C151" s="150">
        <v>0</v>
      </c>
      <c r="D151" s="153">
        <f t="shared" si="0"/>
        <v>0</v>
      </c>
      <c r="E151" s="90"/>
    </row>
    <row r="152" spans="1:5" x14ac:dyDescent="0.2">
      <c r="A152" s="92">
        <v>5281</v>
      </c>
      <c r="B152" s="90" t="s">
        <v>442</v>
      </c>
      <c r="C152" s="93">
        <v>0</v>
      </c>
      <c r="D152" s="94">
        <f t="shared" si="0"/>
        <v>0</v>
      </c>
      <c r="E152" s="90"/>
    </row>
    <row r="153" spans="1:5" x14ac:dyDescent="0.2">
      <c r="A153" s="92">
        <v>5282</v>
      </c>
      <c r="B153" s="90" t="s">
        <v>443</v>
      </c>
      <c r="C153" s="93">
        <v>0</v>
      </c>
      <c r="D153" s="94">
        <f t="shared" si="0"/>
        <v>0</v>
      </c>
      <c r="E153" s="90"/>
    </row>
    <row r="154" spans="1:5" x14ac:dyDescent="0.2">
      <c r="A154" s="92">
        <v>5283</v>
      </c>
      <c r="B154" s="90" t="s">
        <v>444</v>
      </c>
      <c r="C154" s="93">
        <v>0</v>
      </c>
      <c r="D154" s="94">
        <f t="shared" si="0"/>
        <v>0</v>
      </c>
      <c r="E154" s="90"/>
    </row>
    <row r="155" spans="1:5" x14ac:dyDescent="0.2">
      <c r="A155" s="92">
        <v>5284</v>
      </c>
      <c r="B155" s="90" t="s">
        <v>445</v>
      </c>
      <c r="C155" s="93">
        <v>0</v>
      </c>
      <c r="D155" s="94">
        <f t="shared" si="0"/>
        <v>0</v>
      </c>
      <c r="E155" s="90"/>
    </row>
    <row r="156" spans="1:5" x14ac:dyDescent="0.2">
      <c r="A156" s="92">
        <v>5285</v>
      </c>
      <c r="B156" s="90" t="s">
        <v>446</v>
      </c>
      <c r="C156" s="93">
        <v>0</v>
      </c>
      <c r="D156" s="94">
        <f t="shared" si="0"/>
        <v>0</v>
      </c>
      <c r="E156" s="90"/>
    </row>
    <row r="157" spans="1:5" x14ac:dyDescent="0.2">
      <c r="A157" s="151">
        <v>5290</v>
      </c>
      <c r="B157" s="152" t="s">
        <v>447</v>
      </c>
      <c r="C157" s="150">
        <v>0</v>
      </c>
      <c r="D157" s="153">
        <f t="shared" si="0"/>
        <v>0</v>
      </c>
      <c r="E157" s="90"/>
    </row>
    <row r="158" spans="1:5" x14ac:dyDescent="0.2">
      <c r="A158" s="92">
        <v>5291</v>
      </c>
      <c r="B158" s="90" t="s">
        <v>448</v>
      </c>
      <c r="C158" s="93">
        <v>0</v>
      </c>
      <c r="D158" s="94">
        <f t="shared" si="0"/>
        <v>0</v>
      </c>
      <c r="E158" s="90"/>
    </row>
    <row r="159" spans="1:5" x14ac:dyDescent="0.2">
      <c r="A159" s="92">
        <v>5292</v>
      </c>
      <c r="B159" s="90" t="s">
        <v>449</v>
      </c>
      <c r="C159" s="93">
        <v>0</v>
      </c>
      <c r="D159" s="94">
        <f t="shared" si="0"/>
        <v>0</v>
      </c>
      <c r="E159" s="90"/>
    </row>
    <row r="160" spans="1:5" x14ac:dyDescent="0.2">
      <c r="A160" s="151">
        <v>5300</v>
      </c>
      <c r="B160" s="152" t="s">
        <v>450</v>
      </c>
      <c r="C160" s="150">
        <v>0</v>
      </c>
      <c r="D160" s="153">
        <f t="shared" si="0"/>
        <v>0</v>
      </c>
      <c r="E160" s="90"/>
    </row>
    <row r="161" spans="1:5" x14ac:dyDescent="0.2">
      <c r="A161" s="151">
        <v>5310</v>
      </c>
      <c r="B161" s="152" t="s">
        <v>366</v>
      </c>
      <c r="C161" s="150">
        <v>0</v>
      </c>
      <c r="D161" s="153">
        <f t="shared" si="0"/>
        <v>0</v>
      </c>
      <c r="E161" s="90"/>
    </row>
    <row r="162" spans="1:5" x14ac:dyDescent="0.2">
      <c r="A162" s="92">
        <v>5311</v>
      </c>
      <c r="B162" s="90" t="s">
        <v>451</v>
      </c>
      <c r="C162" s="93">
        <v>0</v>
      </c>
      <c r="D162" s="94">
        <f t="shared" si="0"/>
        <v>0</v>
      </c>
      <c r="E162" s="90"/>
    </row>
    <row r="163" spans="1:5" x14ac:dyDescent="0.2">
      <c r="A163" s="92">
        <v>5312</v>
      </c>
      <c r="B163" s="90" t="s">
        <v>452</v>
      </c>
      <c r="C163" s="93">
        <v>0</v>
      </c>
      <c r="D163" s="94">
        <f t="shared" si="0"/>
        <v>0</v>
      </c>
      <c r="E163" s="90"/>
    </row>
    <row r="164" spans="1:5" x14ac:dyDescent="0.2">
      <c r="A164" s="151">
        <v>5320</v>
      </c>
      <c r="B164" s="152" t="s">
        <v>367</v>
      </c>
      <c r="C164" s="150">
        <v>0</v>
      </c>
      <c r="D164" s="153">
        <f t="shared" ref="D164:D220" si="1">C164/$C$99</f>
        <v>0</v>
      </c>
      <c r="E164" s="90"/>
    </row>
    <row r="165" spans="1:5" x14ac:dyDescent="0.2">
      <c r="A165" s="92">
        <v>5321</v>
      </c>
      <c r="B165" s="90" t="s">
        <v>453</v>
      </c>
      <c r="C165" s="93">
        <v>0</v>
      </c>
      <c r="D165" s="94">
        <f t="shared" si="1"/>
        <v>0</v>
      </c>
      <c r="E165" s="90"/>
    </row>
    <row r="166" spans="1:5" x14ac:dyDescent="0.2">
      <c r="A166" s="92">
        <v>5322</v>
      </c>
      <c r="B166" s="90" t="s">
        <v>454</v>
      </c>
      <c r="C166" s="93">
        <v>0</v>
      </c>
      <c r="D166" s="94">
        <f t="shared" si="1"/>
        <v>0</v>
      </c>
      <c r="E166" s="90"/>
    </row>
    <row r="167" spans="1:5" x14ac:dyDescent="0.2">
      <c r="A167" s="151">
        <v>5330</v>
      </c>
      <c r="B167" s="152" t="s">
        <v>368</v>
      </c>
      <c r="C167" s="150">
        <v>0</v>
      </c>
      <c r="D167" s="153">
        <f t="shared" si="1"/>
        <v>0</v>
      </c>
      <c r="E167" s="90"/>
    </row>
    <row r="168" spans="1:5" x14ac:dyDescent="0.2">
      <c r="A168" s="92">
        <v>5331</v>
      </c>
      <c r="B168" s="90" t="s">
        <v>455</v>
      </c>
      <c r="C168" s="93">
        <v>0</v>
      </c>
      <c r="D168" s="94">
        <f t="shared" si="1"/>
        <v>0</v>
      </c>
      <c r="E168" s="90"/>
    </row>
    <row r="169" spans="1:5" x14ac:dyDescent="0.2">
      <c r="A169" s="92">
        <v>5332</v>
      </c>
      <c r="B169" s="90" t="s">
        <v>456</v>
      </c>
      <c r="C169" s="93">
        <v>0</v>
      </c>
      <c r="D169" s="94">
        <f t="shared" si="1"/>
        <v>0</v>
      </c>
      <c r="E169" s="90"/>
    </row>
    <row r="170" spans="1:5" x14ac:dyDescent="0.2">
      <c r="A170" s="151">
        <v>5400</v>
      </c>
      <c r="B170" s="152" t="s">
        <v>457</v>
      </c>
      <c r="C170" s="150">
        <v>0</v>
      </c>
      <c r="D170" s="153">
        <f t="shared" si="1"/>
        <v>0</v>
      </c>
      <c r="E170" s="90"/>
    </row>
    <row r="171" spans="1:5" x14ac:dyDescent="0.2">
      <c r="A171" s="151">
        <v>5410</v>
      </c>
      <c r="B171" s="152" t="s">
        <v>458</v>
      </c>
      <c r="C171" s="150">
        <v>0</v>
      </c>
      <c r="D171" s="153">
        <f t="shared" si="1"/>
        <v>0</v>
      </c>
      <c r="E171" s="90"/>
    </row>
    <row r="172" spans="1:5" x14ac:dyDescent="0.2">
      <c r="A172" s="92">
        <v>5411</v>
      </c>
      <c r="B172" s="90" t="s">
        <v>459</v>
      </c>
      <c r="C172" s="93">
        <v>0</v>
      </c>
      <c r="D172" s="94">
        <f t="shared" si="1"/>
        <v>0</v>
      </c>
      <c r="E172" s="90"/>
    </row>
    <row r="173" spans="1:5" x14ac:dyDescent="0.2">
      <c r="A173" s="92">
        <v>5412</v>
      </c>
      <c r="B173" s="90" t="s">
        <v>460</v>
      </c>
      <c r="C173" s="93">
        <v>0</v>
      </c>
      <c r="D173" s="94">
        <f t="shared" si="1"/>
        <v>0</v>
      </c>
      <c r="E173" s="90"/>
    </row>
    <row r="174" spans="1:5" x14ac:dyDescent="0.2">
      <c r="A174" s="151">
        <v>5420</v>
      </c>
      <c r="B174" s="152" t="s">
        <v>461</v>
      </c>
      <c r="C174" s="150">
        <v>0</v>
      </c>
      <c r="D174" s="153">
        <f t="shared" si="1"/>
        <v>0</v>
      </c>
      <c r="E174" s="90"/>
    </row>
    <row r="175" spans="1:5" x14ac:dyDescent="0.2">
      <c r="A175" s="92">
        <v>5421</v>
      </c>
      <c r="B175" s="90" t="s">
        <v>462</v>
      </c>
      <c r="C175" s="93">
        <v>0</v>
      </c>
      <c r="D175" s="94">
        <f t="shared" si="1"/>
        <v>0</v>
      </c>
      <c r="E175" s="90"/>
    </row>
    <row r="176" spans="1:5" x14ac:dyDescent="0.2">
      <c r="A176" s="92">
        <v>5422</v>
      </c>
      <c r="B176" s="90" t="s">
        <v>463</v>
      </c>
      <c r="C176" s="93">
        <v>0</v>
      </c>
      <c r="D176" s="94">
        <f t="shared" si="1"/>
        <v>0</v>
      </c>
      <c r="E176" s="90"/>
    </row>
    <row r="177" spans="1:5" x14ac:dyDescent="0.2">
      <c r="A177" s="151">
        <v>5430</v>
      </c>
      <c r="B177" s="152" t="s">
        <v>464</v>
      </c>
      <c r="C177" s="150">
        <v>0</v>
      </c>
      <c r="D177" s="153">
        <f t="shared" si="1"/>
        <v>0</v>
      </c>
      <c r="E177" s="90"/>
    </row>
    <row r="178" spans="1:5" x14ac:dyDescent="0.2">
      <c r="A178" s="92">
        <v>5431</v>
      </c>
      <c r="B178" s="90" t="s">
        <v>465</v>
      </c>
      <c r="C178" s="93">
        <v>0</v>
      </c>
      <c r="D178" s="94">
        <f t="shared" si="1"/>
        <v>0</v>
      </c>
      <c r="E178" s="90"/>
    </row>
    <row r="179" spans="1:5" x14ac:dyDescent="0.2">
      <c r="A179" s="92">
        <v>5432</v>
      </c>
      <c r="B179" s="90" t="s">
        <v>466</v>
      </c>
      <c r="C179" s="93">
        <v>0</v>
      </c>
      <c r="D179" s="94">
        <f t="shared" si="1"/>
        <v>0</v>
      </c>
      <c r="E179" s="90"/>
    </row>
    <row r="180" spans="1:5" x14ac:dyDescent="0.2">
      <c r="A180" s="151">
        <v>5440</v>
      </c>
      <c r="B180" s="152" t="s">
        <v>467</v>
      </c>
      <c r="C180" s="150">
        <v>0</v>
      </c>
      <c r="D180" s="153">
        <f t="shared" si="1"/>
        <v>0</v>
      </c>
      <c r="E180" s="90"/>
    </row>
    <row r="181" spans="1:5" x14ac:dyDescent="0.2">
      <c r="A181" s="92">
        <v>5441</v>
      </c>
      <c r="B181" s="90" t="s">
        <v>467</v>
      </c>
      <c r="C181" s="93">
        <v>0</v>
      </c>
      <c r="D181" s="94">
        <f t="shared" si="1"/>
        <v>0</v>
      </c>
      <c r="E181" s="90"/>
    </row>
    <row r="182" spans="1:5" x14ac:dyDescent="0.2">
      <c r="A182" s="151">
        <v>5450</v>
      </c>
      <c r="B182" s="152" t="s">
        <v>468</v>
      </c>
      <c r="C182" s="150">
        <v>0</v>
      </c>
      <c r="D182" s="153">
        <f t="shared" si="1"/>
        <v>0</v>
      </c>
      <c r="E182" s="90"/>
    </row>
    <row r="183" spans="1:5" x14ac:dyDescent="0.2">
      <c r="A183" s="92">
        <v>5451</v>
      </c>
      <c r="B183" s="90" t="s">
        <v>469</v>
      </c>
      <c r="C183" s="93">
        <v>0</v>
      </c>
      <c r="D183" s="94">
        <f t="shared" si="1"/>
        <v>0</v>
      </c>
      <c r="E183" s="90"/>
    </row>
    <row r="184" spans="1:5" x14ac:dyDescent="0.2">
      <c r="A184" s="92">
        <v>5452</v>
      </c>
      <c r="B184" s="90" t="s">
        <v>470</v>
      </c>
      <c r="C184" s="93">
        <v>0</v>
      </c>
      <c r="D184" s="94">
        <f t="shared" si="1"/>
        <v>0</v>
      </c>
      <c r="E184" s="90"/>
    </row>
    <row r="185" spans="1:5" x14ac:dyDescent="0.2">
      <c r="A185" s="151">
        <v>5500</v>
      </c>
      <c r="B185" s="152" t="s">
        <v>471</v>
      </c>
      <c r="C185" s="150">
        <f>+C186+C195+C198+C204+C206+C208</f>
        <v>1982932.22</v>
      </c>
      <c r="D185" s="153">
        <f t="shared" si="1"/>
        <v>6.4975721349014151E-2</v>
      </c>
      <c r="E185" s="90"/>
    </row>
    <row r="186" spans="1:5" x14ac:dyDescent="0.2">
      <c r="A186" s="151">
        <v>5510</v>
      </c>
      <c r="B186" s="152" t="s">
        <v>472</v>
      </c>
      <c r="C186" s="150">
        <f>SUM(C187:C194)</f>
        <v>1982932.22</v>
      </c>
      <c r="D186" s="153">
        <f t="shared" si="1"/>
        <v>6.4975721349014151E-2</v>
      </c>
      <c r="E186" s="201" t="s">
        <v>793</v>
      </c>
    </row>
    <row r="187" spans="1:5" x14ac:dyDescent="0.2">
      <c r="A187" s="92">
        <v>5511</v>
      </c>
      <c r="B187" s="90" t="s">
        <v>473</v>
      </c>
      <c r="C187" s="93">
        <v>0</v>
      </c>
      <c r="D187" s="94">
        <f t="shared" si="1"/>
        <v>0</v>
      </c>
      <c r="E187" s="90"/>
    </row>
    <row r="188" spans="1:5" x14ac:dyDescent="0.2">
      <c r="A188" s="92">
        <v>5512</v>
      </c>
      <c r="B188" s="90" t="s">
        <v>474</v>
      </c>
      <c r="C188" s="93">
        <v>0</v>
      </c>
      <c r="D188" s="94">
        <f t="shared" si="1"/>
        <v>0</v>
      </c>
      <c r="E188" s="90"/>
    </row>
    <row r="189" spans="1:5" x14ac:dyDescent="0.2">
      <c r="A189" s="92">
        <v>5513</v>
      </c>
      <c r="B189" s="90" t="s">
        <v>475</v>
      </c>
      <c r="C189" s="93">
        <v>0</v>
      </c>
      <c r="D189" s="94">
        <f t="shared" si="1"/>
        <v>0</v>
      </c>
      <c r="E189" s="90"/>
    </row>
    <row r="190" spans="1:5" x14ac:dyDescent="0.2">
      <c r="A190" s="92">
        <v>5514</v>
      </c>
      <c r="B190" s="90" t="s">
        <v>476</v>
      </c>
      <c r="C190" s="93">
        <v>0</v>
      </c>
      <c r="D190" s="94">
        <f t="shared" si="1"/>
        <v>0</v>
      </c>
      <c r="E190" s="90"/>
    </row>
    <row r="191" spans="1:5" x14ac:dyDescent="0.2">
      <c r="A191" s="92">
        <v>5515</v>
      </c>
      <c r="B191" s="90" t="s">
        <v>477</v>
      </c>
      <c r="C191" s="93">
        <v>1982932.22</v>
      </c>
      <c r="D191" s="94">
        <f t="shared" si="1"/>
        <v>6.4975721349014151E-2</v>
      </c>
      <c r="E191" s="90"/>
    </row>
    <row r="192" spans="1:5" x14ac:dyDescent="0.2">
      <c r="A192" s="92">
        <v>5516</v>
      </c>
      <c r="B192" s="90" t="s">
        <v>478</v>
      </c>
      <c r="C192" s="93">
        <v>0</v>
      </c>
      <c r="D192" s="94">
        <f t="shared" si="1"/>
        <v>0</v>
      </c>
      <c r="E192" s="90"/>
    </row>
    <row r="193" spans="1:5" x14ac:dyDescent="0.2">
      <c r="A193" s="92">
        <v>5517</v>
      </c>
      <c r="B193" s="90" t="s">
        <v>479</v>
      </c>
      <c r="C193" s="93">
        <v>0</v>
      </c>
      <c r="D193" s="94">
        <f t="shared" si="1"/>
        <v>0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f t="shared" si="1"/>
        <v>0</v>
      </c>
      <c r="E194" s="90"/>
    </row>
    <row r="195" spans="1:5" x14ac:dyDescent="0.2">
      <c r="A195" s="151">
        <v>5520</v>
      </c>
      <c r="B195" s="152" t="s">
        <v>113</v>
      </c>
      <c r="C195" s="150">
        <v>0</v>
      </c>
      <c r="D195" s="153">
        <f t="shared" si="1"/>
        <v>0</v>
      </c>
      <c r="E195" s="90"/>
    </row>
    <row r="196" spans="1:5" x14ac:dyDescent="0.2">
      <c r="A196" s="92">
        <v>5521</v>
      </c>
      <c r="B196" s="90" t="s">
        <v>480</v>
      </c>
      <c r="C196" s="93">
        <v>0</v>
      </c>
      <c r="D196" s="94">
        <f t="shared" si="1"/>
        <v>0</v>
      </c>
      <c r="E196" s="90"/>
    </row>
    <row r="197" spans="1:5" x14ac:dyDescent="0.2">
      <c r="A197" s="92">
        <v>5522</v>
      </c>
      <c r="B197" s="90" t="s">
        <v>481</v>
      </c>
      <c r="C197" s="93">
        <v>0</v>
      </c>
      <c r="D197" s="94">
        <f t="shared" si="1"/>
        <v>0</v>
      </c>
      <c r="E197" s="90"/>
    </row>
    <row r="198" spans="1:5" x14ac:dyDescent="0.2">
      <c r="A198" s="151">
        <v>5530</v>
      </c>
      <c r="B198" s="152" t="s">
        <v>482</v>
      </c>
      <c r="C198" s="150">
        <v>0</v>
      </c>
      <c r="D198" s="153">
        <f t="shared" si="1"/>
        <v>0</v>
      </c>
      <c r="E198" s="90"/>
    </row>
    <row r="199" spans="1:5" x14ac:dyDescent="0.2">
      <c r="A199" s="92">
        <v>5531</v>
      </c>
      <c r="B199" s="90" t="s">
        <v>483</v>
      </c>
      <c r="C199" s="93">
        <v>0</v>
      </c>
      <c r="D199" s="94">
        <f t="shared" si="1"/>
        <v>0</v>
      </c>
      <c r="E199" s="90"/>
    </row>
    <row r="200" spans="1:5" x14ac:dyDescent="0.2">
      <c r="A200" s="92">
        <v>5532</v>
      </c>
      <c r="B200" s="90" t="s">
        <v>484</v>
      </c>
      <c r="C200" s="93">
        <v>0</v>
      </c>
      <c r="D200" s="94">
        <f t="shared" si="1"/>
        <v>0</v>
      </c>
      <c r="E200" s="90"/>
    </row>
    <row r="201" spans="1:5" x14ac:dyDescent="0.2">
      <c r="A201" s="92">
        <v>5533</v>
      </c>
      <c r="B201" s="90" t="s">
        <v>485</v>
      </c>
      <c r="C201" s="93">
        <v>0</v>
      </c>
      <c r="D201" s="94">
        <f t="shared" si="1"/>
        <v>0</v>
      </c>
      <c r="E201" s="90"/>
    </row>
    <row r="202" spans="1:5" x14ac:dyDescent="0.2">
      <c r="A202" s="92">
        <v>5534</v>
      </c>
      <c r="B202" s="90" t="s">
        <v>486</v>
      </c>
      <c r="C202" s="93">
        <v>0</v>
      </c>
      <c r="D202" s="94">
        <f t="shared" si="1"/>
        <v>0</v>
      </c>
      <c r="E202" s="90"/>
    </row>
    <row r="203" spans="1:5" x14ac:dyDescent="0.2">
      <c r="A203" s="92">
        <v>5535</v>
      </c>
      <c r="B203" s="90" t="s">
        <v>487</v>
      </c>
      <c r="C203" s="93">
        <v>0</v>
      </c>
      <c r="D203" s="94">
        <f t="shared" si="1"/>
        <v>0</v>
      </c>
      <c r="E203" s="90"/>
    </row>
    <row r="204" spans="1:5" x14ac:dyDescent="0.2">
      <c r="A204" s="151">
        <v>5540</v>
      </c>
      <c r="B204" s="152" t="s">
        <v>488</v>
      </c>
      <c r="C204" s="150">
        <v>0</v>
      </c>
      <c r="D204" s="153">
        <f t="shared" si="1"/>
        <v>0</v>
      </c>
      <c r="E204" s="90"/>
    </row>
    <row r="205" spans="1:5" x14ac:dyDescent="0.2">
      <c r="A205" s="92">
        <v>5541</v>
      </c>
      <c r="B205" s="90" t="s">
        <v>488</v>
      </c>
      <c r="C205" s="93">
        <v>0</v>
      </c>
      <c r="D205" s="94">
        <f t="shared" si="1"/>
        <v>0</v>
      </c>
      <c r="E205" s="90"/>
    </row>
    <row r="206" spans="1:5" x14ac:dyDescent="0.2">
      <c r="A206" s="151">
        <v>5550</v>
      </c>
      <c r="B206" s="152" t="s">
        <v>489</v>
      </c>
      <c r="C206" s="150">
        <v>0</v>
      </c>
      <c r="D206" s="153">
        <f t="shared" si="1"/>
        <v>0</v>
      </c>
      <c r="E206" s="90"/>
    </row>
    <row r="207" spans="1:5" x14ac:dyDescent="0.2">
      <c r="A207" s="92">
        <v>5551</v>
      </c>
      <c r="B207" s="90" t="s">
        <v>489</v>
      </c>
      <c r="C207" s="93">
        <v>0</v>
      </c>
      <c r="D207" s="94">
        <f t="shared" si="1"/>
        <v>0</v>
      </c>
      <c r="E207" s="90"/>
    </row>
    <row r="208" spans="1:5" x14ac:dyDescent="0.2">
      <c r="A208" s="151">
        <v>5590</v>
      </c>
      <c r="B208" s="152" t="s">
        <v>490</v>
      </c>
      <c r="C208" s="150">
        <v>0</v>
      </c>
      <c r="D208" s="153">
        <f t="shared" si="1"/>
        <v>0</v>
      </c>
      <c r="E208" s="90"/>
    </row>
    <row r="209" spans="1:5" x14ac:dyDescent="0.2">
      <c r="A209" s="92">
        <v>5591</v>
      </c>
      <c r="B209" s="90" t="s">
        <v>491</v>
      </c>
      <c r="C209" s="93">
        <v>0</v>
      </c>
      <c r="D209" s="94">
        <f t="shared" si="1"/>
        <v>0</v>
      </c>
      <c r="E209" s="90"/>
    </row>
    <row r="210" spans="1:5" x14ac:dyDescent="0.2">
      <c r="A210" s="92">
        <v>5592</v>
      </c>
      <c r="B210" s="90" t="s">
        <v>492</v>
      </c>
      <c r="C210" s="93">
        <v>0</v>
      </c>
      <c r="D210" s="94">
        <f t="shared" si="1"/>
        <v>0</v>
      </c>
      <c r="E210" s="90"/>
    </row>
    <row r="211" spans="1:5" x14ac:dyDescent="0.2">
      <c r="A211" s="92">
        <v>5593</v>
      </c>
      <c r="B211" s="90" t="s">
        <v>493</v>
      </c>
      <c r="C211" s="93">
        <v>0</v>
      </c>
      <c r="D211" s="94">
        <f t="shared" si="1"/>
        <v>0</v>
      </c>
      <c r="E211" s="90"/>
    </row>
    <row r="212" spans="1:5" x14ac:dyDescent="0.2">
      <c r="A212" s="92">
        <v>5594</v>
      </c>
      <c r="B212" s="90" t="s">
        <v>559</v>
      </c>
      <c r="C212" s="93">
        <v>0</v>
      </c>
      <c r="D212" s="94">
        <f t="shared" si="1"/>
        <v>0</v>
      </c>
      <c r="E212" s="90"/>
    </row>
    <row r="213" spans="1:5" x14ac:dyDescent="0.2">
      <c r="A213" s="92">
        <v>5595</v>
      </c>
      <c r="B213" s="90" t="s">
        <v>495</v>
      </c>
      <c r="C213" s="93">
        <v>0</v>
      </c>
      <c r="D213" s="94">
        <f t="shared" si="1"/>
        <v>0</v>
      </c>
      <c r="E213" s="90"/>
    </row>
    <row r="214" spans="1:5" x14ac:dyDescent="0.2">
      <c r="A214" s="92">
        <v>5596</v>
      </c>
      <c r="B214" s="90" t="s">
        <v>388</v>
      </c>
      <c r="C214" s="93">
        <v>0</v>
      </c>
      <c r="D214" s="94">
        <f t="shared" si="1"/>
        <v>0</v>
      </c>
      <c r="E214" s="90"/>
    </row>
    <row r="215" spans="1:5" x14ac:dyDescent="0.2">
      <c r="A215" s="92">
        <v>5597</v>
      </c>
      <c r="B215" s="90" t="s">
        <v>496</v>
      </c>
      <c r="C215" s="93">
        <v>0</v>
      </c>
      <c r="D215" s="94">
        <f t="shared" si="1"/>
        <v>0</v>
      </c>
      <c r="E215" s="90"/>
    </row>
    <row r="216" spans="1:5" x14ac:dyDescent="0.2">
      <c r="A216" s="92">
        <v>5598</v>
      </c>
      <c r="B216" s="90" t="s">
        <v>560</v>
      </c>
      <c r="C216" s="93">
        <v>0</v>
      </c>
      <c r="D216" s="94">
        <f t="shared" si="1"/>
        <v>0</v>
      </c>
      <c r="E216" s="90"/>
    </row>
    <row r="217" spans="1:5" x14ac:dyDescent="0.2">
      <c r="A217" s="92">
        <v>5599</v>
      </c>
      <c r="B217" s="90" t="s">
        <v>497</v>
      </c>
      <c r="C217" s="93">
        <v>0</v>
      </c>
      <c r="D217" s="94">
        <f t="shared" si="1"/>
        <v>0</v>
      </c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>
        <f t="shared" si="1"/>
        <v>0</v>
      </c>
      <c r="E218" s="90"/>
    </row>
    <row r="219" spans="1:5" x14ac:dyDescent="0.2">
      <c r="A219" s="92">
        <v>5610</v>
      </c>
      <c r="B219" s="90" t="s">
        <v>498</v>
      </c>
      <c r="C219" s="93">
        <v>0</v>
      </c>
      <c r="D219" s="94">
        <f t="shared" si="1"/>
        <v>0</v>
      </c>
      <c r="E219" s="90"/>
    </row>
    <row r="220" spans="1:5" x14ac:dyDescent="0.2">
      <c r="A220" s="92">
        <v>5611</v>
      </c>
      <c r="B220" s="90" t="s">
        <v>499</v>
      </c>
      <c r="C220" s="93">
        <v>0</v>
      </c>
      <c r="D220" s="94">
        <f t="shared" si="1"/>
        <v>0</v>
      </c>
      <c r="E220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0" t="s">
        <v>619</v>
      </c>
      <c r="B4" s="47" t="s">
        <v>111</v>
      </c>
    </row>
    <row r="5" spans="1:2" ht="14.1" customHeight="1" x14ac:dyDescent="0.2">
      <c r="A5" s="131"/>
      <c r="B5" s="47" t="s">
        <v>82</v>
      </c>
    </row>
    <row r="6" spans="1:2" ht="14.1" customHeight="1" x14ac:dyDescent="0.2">
      <c r="A6" s="131"/>
      <c r="B6" s="47" t="s">
        <v>182</v>
      </c>
    </row>
    <row r="7" spans="1:2" ht="14.1" customHeight="1" x14ac:dyDescent="0.2">
      <c r="A7" s="131"/>
      <c r="B7" s="47" t="s">
        <v>96</v>
      </c>
    </row>
    <row r="8" spans="1:2" x14ac:dyDescent="0.2">
      <c r="A8" s="131"/>
    </row>
    <row r="9" spans="1:2" x14ac:dyDescent="0.2">
      <c r="A9" s="130" t="s">
        <v>620</v>
      </c>
      <c r="B9" s="45" t="s">
        <v>184</v>
      </c>
    </row>
    <row r="10" spans="1:2" ht="15" customHeight="1" x14ac:dyDescent="0.2">
      <c r="A10" s="131"/>
      <c r="B10" s="53" t="s">
        <v>96</v>
      </c>
    </row>
    <row r="11" spans="1:2" x14ac:dyDescent="0.2">
      <c r="A11" s="131"/>
    </row>
    <row r="12" spans="1:2" x14ac:dyDescent="0.2">
      <c r="A12" s="130" t="s">
        <v>621</v>
      </c>
      <c r="B12" s="45" t="s">
        <v>184</v>
      </c>
    </row>
    <row r="13" spans="1:2" ht="22.5" x14ac:dyDescent="0.2">
      <c r="A13" s="131"/>
      <c r="B13" s="45" t="s">
        <v>103</v>
      </c>
    </row>
    <row r="14" spans="1:2" x14ac:dyDescent="0.2">
      <c r="A14" s="131"/>
      <c r="B14" s="53" t="s">
        <v>96</v>
      </c>
    </row>
    <row r="15" spans="1:2" x14ac:dyDescent="0.2">
      <c r="A15" s="131"/>
    </row>
    <row r="16" spans="1:2" x14ac:dyDescent="0.2">
      <c r="A16" s="131"/>
    </row>
    <row r="17" spans="1:2" ht="15" customHeight="1" x14ac:dyDescent="0.2">
      <c r="A17" s="130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27"/>
  <sheetViews>
    <sheetView workbookViewId="0">
      <selection activeCell="A14" sqref="A14:E15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70" t="str">
        <f>ESF!A1</f>
        <v>Nombre del Ente Público</v>
      </c>
      <c r="B1" s="170"/>
      <c r="C1" s="170"/>
      <c r="D1" s="68" t="s">
        <v>223</v>
      </c>
      <c r="E1" s="69">
        <f>ESF!H1</f>
        <v>2019</v>
      </c>
    </row>
    <row r="2" spans="1:5" ht="18.95" customHeight="1" x14ac:dyDescent="0.2">
      <c r="A2" s="170" t="s">
        <v>500</v>
      </c>
      <c r="B2" s="170"/>
      <c r="C2" s="170"/>
      <c r="D2" s="68" t="s">
        <v>225</v>
      </c>
      <c r="E2" s="69" t="str">
        <f>ESF!H2</f>
        <v>Trimestral</v>
      </c>
    </row>
    <row r="3" spans="1:5" ht="18.95" customHeight="1" x14ac:dyDescent="0.2">
      <c r="A3" s="170" t="str">
        <f>ESF!A3</f>
        <v>Correspondiente del 01 de Enero al 30 de Junio de 2019</v>
      </c>
      <c r="B3" s="170"/>
      <c r="C3" s="170"/>
      <c r="D3" s="68" t="s">
        <v>227</v>
      </c>
      <c r="E3" s="69">
        <f>ESF!H3</f>
        <v>1</v>
      </c>
    </row>
    <row r="5" spans="1:5" x14ac:dyDescent="0.2">
      <c r="A5" s="71" t="s">
        <v>228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202">
        <v>3110</v>
      </c>
      <c r="B8" s="203" t="s">
        <v>367</v>
      </c>
      <c r="C8" s="204">
        <v>19972929.789999999</v>
      </c>
      <c r="D8" s="203"/>
      <c r="E8" s="203" t="s">
        <v>745</v>
      </c>
    </row>
    <row r="9" spans="1:5" x14ac:dyDescent="0.2">
      <c r="A9" s="74">
        <v>3120</v>
      </c>
      <c r="B9" s="70" t="s">
        <v>501</v>
      </c>
      <c r="C9" s="75">
        <v>0</v>
      </c>
    </row>
    <row r="10" spans="1:5" x14ac:dyDescent="0.2">
      <c r="A10" s="74">
        <v>3130</v>
      </c>
      <c r="B10" s="70" t="s">
        <v>502</v>
      </c>
      <c r="C10" s="75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202">
        <v>3210</v>
      </c>
      <c r="B14" s="203" t="s">
        <v>504</v>
      </c>
      <c r="C14" s="204">
        <v>1289803.1099999994</v>
      </c>
      <c r="D14" s="203"/>
      <c r="E14" s="205" t="s">
        <v>794</v>
      </c>
    </row>
    <row r="15" spans="1:5" ht="22.5" x14ac:dyDescent="0.2">
      <c r="A15" s="202">
        <v>3220</v>
      </c>
      <c r="B15" s="203" t="s">
        <v>505</v>
      </c>
      <c r="C15" s="204">
        <v>13190556.76</v>
      </c>
      <c r="D15" s="203"/>
      <c r="E15" s="205" t="s">
        <v>746</v>
      </c>
    </row>
    <row r="16" spans="1:5" x14ac:dyDescent="0.2">
      <c r="A16" s="74">
        <v>3230</v>
      </c>
      <c r="B16" s="70" t="s">
        <v>506</v>
      </c>
      <c r="C16" s="75">
        <v>0</v>
      </c>
    </row>
    <row r="17" spans="1:3" x14ac:dyDescent="0.2">
      <c r="A17" s="74">
        <v>3231</v>
      </c>
      <c r="B17" s="70" t="s">
        <v>507</v>
      </c>
      <c r="C17" s="75">
        <v>0</v>
      </c>
    </row>
    <row r="18" spans="1:3" x14ac:dyDescent="0.2">
      <c r="A18" s="74">
        <v>3232</v>
      </c>
      <c r="B18" s="70" t="s">
        <v>508</v>
      </c>
      <c r="C18" s="75">
        <v>0</v>
      </c>
    </row>
    <row r="19" spans="1:3" x14ac:dyDescent="0.2">
      <c r="A19" s="74">
        <v>3233</v>
      </c>
      <c r="B19" s="70" t="s">
        <v>509</v>
      </c>
      <c r="C19" s="75">
        <v>0</v>
      </c>
    </row>
    <row r="20" spans="1:3" x14ac:dyDescent="0.2">
      <c r="A20" s="74">
        <v>3239</v>
      </c>
      <c r="B20" s="70" t="s">
        <v>510</v>
      </c>
      <c r="C20" s="75">
        <v>0</v>
      </c>
    </row>
    <row r="21" spans="1:3" x14ac:dyDescent="0.2">
      <c r="A21" s="74">
        <v>3240</v>
      </c>
      <c r="B21" s="70" t="s">
        <v>511</v>
      </c>
      <c r="C21" s="75">
        <v>0</v>
      </c>
    </row>
    <row r="22" spans="1:3" x14ac:dyDescent="0.2">
      <c r="A22" s="74">
        <v>3241</v>
      </c>
      <c r="B22" s="70" t="s">
        <v>512</v>
      </c>
      <c r="C22" s="75">
        <v>0</v>
      </c>
    </row>
    <row r="23" spans="1:3" x14ac:dyDescent="0.2">
      <c r="A23" s="74">
        <v>3242</v>
      </c>
      <c r="B23" s="70" t="s">
        <v>513</v>
      </c>
      <c r="C23" s="75">
        <v>0</v>
      </c>
    </row>
    <row r="24" spans="1:3" x14ac:dyDescent="0.2">
      <c r="A24" s="74">
        <v>3243</v>
      </c>
      <c r="B24" s="70" t="s">
        <v>514</v>
      </c>
      <c r="C24" s="75">
        <v>0</v>
      </c>
    </row>
    <row r="25" spans="1:3" x14ac:dyDescent="0.2">
      <c r="A25" s="74">
        <v>3250</v>
      </c>
      <c r="B25" s="70" t="s">
        <v>515</v>
      </c>
      <c r="C25" s="75">
        <v>0</v>
      </c>
    </row>
    <row r="26" spans="1:3" x14ac:dyDescent="0.2">
      <c r="A26" s="74">
        <v>3251</v>
      </c>
      <c r="B26" s="70" t="s">
        <v>516</v>
      </c>
      <c r="C26" s="75">
        <v>0</v>
      </c>
    </row>
    <row r="27" spans="1:3" x14ac:dyDescent="0.2">
      <c r="A27" s="74">
        <v>3252</v>
      </c>
      <c r="B27" s="70" t="s">
        <v>517</v>
      </c>
      <c r="C2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0" t="s">
        <v>24</v>
      </c>
      <c r="B4" s="47" t="s">
        <v>111</v>
      </c>
    </row>
    <row r="5" spans="1:2" ht="15" customHeight="1" x14ac:dyDescent="0.2">
      <c r="A5" s="130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95"/>
  <sheetViews>
    <sheetView topLeftCell="A25" workbookViewId="0">
      <selection activeCell="C51" sqref="C51"/>
    </sheetView>
  </sheetViews>
  <sheetFormatPr baseColWidth="10" defaultColWidth="9.140625" defaultRowHeight="11.25" x14ac:dyDescent="0.2"/>
  <cols>
    <col min="1" max="1" width="19.140625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70" t="str">
        <f>ESF!A1</f>
        <v>Nombre del Ente Público</v>
      </c>
      <c r="B1" s="170"/>
      <c r="C1" s="170"/>
      <c r="D1" s="68" t="s">
        <v>223</v>
      </c>
      <c r="E1" s="69">
        <f>ESF!H1</f>
        <v>2019</v>
      </c>
    </row>
    <row r="2" spans="1:5" s="76" customFormat="1" ht="18.95" customHeight="1" x14ac:dyDescent="0.25">
      <c r="A2" s="170" t="s">
        <v>518</v>
      </c>
      <c r="B2" s="170"/>
      <c r="C2" s="170"/>
      <c r="D2" s="68" t="s">
        <v>225</v>
      </c>
      <c r="E2" s="69" t="str">
        <f>ESF!H2</f>
        <v>Trimestral</v>
      </c>
    </row>
    <row r="3" spans="1:5" s="76" customFormat="1" ht="18.95" customHeight="1" x14ac:dyDescent="0.25">
      <c r="A3" s="170" t="str">
        <f>ESF!A3</f>
        <v>Correspondiente del 01 de Enero al 30 de Junio de 2019</v>
      </c>
      <c r="B3" s="170"/>
      <c r="C3" s="170"/>
      <c r="D3" s="68" t="s">
        <v>227</v>
      </c>
      <c r="E3" s="69">
        <f>ESF!H3</f>
        <v>1</v>
      </c>
    </row>
    <row r="4" spans="1:5" x14ac:dyDescent="0.2">
      <c r="A4" s="71" t="s">
        <v>228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202">
        <v>1111</v>
      </c>
      <c r="B8" s="203" t="s">
        <v>519</v>
      </c>
      <c r="C8" s="204">
        <f>SUM(C9:C12)</f>
        <v>9500</v>
      </c>
      <c r="D8" s="204">
        <f>SUM(D9:D12)</f>
        <v>9500</v>
      </c>
      <c r="E8" s="203"/>
    </row>
    <row r="9" spans="1:5" x14ac:dyDescent="0.2">
      <c r="A9" s="74" t="s">
        <v>747</v>
      </c>
      <c r="B9" s="70" t="s">
        <v>748</v>
      </c>
      <c r="C9" s="75">
        <v>4000</v>
      </c>
      <c r="D9" s="75">
        <v>4000</v>
      </c>
    </row>
    <row r="10" spans="1:5" x14ac:dyDescent="0.2">
      <c r="A10" s="74" t="s">
        <v>749</v>
      </c>
      <c r="B10" s="70" t="s">
        <v>750</v>
      </c>
      <c r="C10" s="75">
        <v>2000</v>
      </c>
      <c r="D10" s="75">
        <v>2000</v>
      </c>
    </row>
    <row r="11" spans="1:5" x14ac:dyDescent="0.2">
      <c r="A11" s="74" t="s">
        <v>751</v>
      </c>
      <c r="B11" s="70" t="s">
        <v>752</v>
      </c>
      <c r="C11" s="75">
        <v>2500</v>
      </c>
      <c r="D11" s="75">
        <v>2500</v>
      </c>
    </row>
    <row r="12" spans="1:5" x14ac:dyDescent="0.2">
      <c r="A12" s="74" t="s">
        <v>753</v>
      </c>
      <c r="B12" s="70" t="s">
        <v>754</v>
      </c>
      <c r="C12" s="75">
        <v>1000</v>
      </c>
      <c r="D12" s="75">
        <v>1000</v>
      </c>
    </row>
    <row r="13" spans="1:5" x14ac:dyDescent="0.2">
      <c r="A13" s="202">
        <v>1112</v>
      </c>
      <c r="B13" s="203" t="s">
        <v>520</v>
      </c>
      <c r="C13" s="204">
        <f>SUM(C14:C17)</f>
        <v>9482149.4500000011</v>
      </c>
      <c r="D13" s="204">
        <f>SUM(D14:D17)</f>
        <v>11275431.91</v>
      </c>
      <c r="E13" s="203"/>
    </row>
    <row r="14" spans="1:5" x14ac:dyDescent="0.2">
      <c r="A14" s="74" t="s">
        <v>755</v>
      </c>
      <c r="B14" s="70" t="s">
        <v>756</v>
      </c>
      <c r="C14" s="75">
        <v>2506699.2400000002</v>
      </c>
      <c r="D14" s="75">
        <v>4152986.42</v>
      </c>
    </row>
    <row r="15" spans="1:5" x14ac:dyDescent="0.2">
      <c r="A15" s="74" t="s">
        <v>757</v>
      </c>
      <c r="B15" s="70" t="s">
        <v>758</v>
      </c>
      <c r="C15" s="75">
        <v>4907720.22</v>
      </c>
      <c r="D15" s="75">
        <v>3733882.42</v>
      </c>
    </row>
    <row r="16" spans="1:5" x14ac:dyDescent="0.2">
      <c r="A16" s="74" t="s">
        <v>759</v>
      </c>
      <c r="B16" s="70" t="s">
        <v>760</v>
      </c>
      <c r="C16" s="75">
        <v>2007000</v>
      </c>
      <c r="D16" s="75">
        <v>3357000</v>
      </c>
    </row>
    <row r="17" spans="1:5" x14ac:dyDescent="0.2">
      <c r="A17" s="74" t="s">
        <v>761</v>
      </c>
      <c r="B17" s="70" t="s">
        <v>762</v>
      </c>
      <c r="C17" s="75">
        <v>60729.99</v>
      </c>
      <c r="D17" s="75">
        <v>31563.07</v>
      </c>
    </row>
    <row r="18" spans="1:5" x14ac:dyDescent="0.2">
      <c r="A18" s="74">
        <v>1113</v>
      </c>
      <c r="B18" s="70" t="s">
        <v>521</v>
      </c>
      <c r="C18" s="75">
        <v>0</v>
      </c>
      <c r="D18" s="75">
        <v>0</v>
      </c>
    </row>
    <row r="19" spans="1:5" x14ac:dyDescent="0.2">
      <c r="A19" s="74">
        <v>1114</v>
      </c>
      <c r="B19" s="70" t="s">
        <v>229</v>
      </c>
      <c r="C19" s="75">
        <v>0</v>
      </c>
      <c r="D19" s="75">
        <v>0</v>
      </c>
    </row>
    <row r="20" spans="1:5" x14ac:dyDescent="0.2">
      <c r="A20" s="74">
        <v>1115</v>
      </c>
      <c r="B20" s="70" t="s">
        <v>230</v>
      </c>
      <c r="C20" s="75">
        <v>0</v>
      </c>
      <c r="D20" s="75">
        <v>0</v>
      </c>
    </row>
    <row r="21" spans="1:5" x14ac:dyDescent="0.2">
      <c r="A21" s="74">
        <v>1116</v>
      </c>
      <c r="B21" s="70" t="s">
        <v>522</v>
      </c>
      <c r="C21" s="75">
        <v>0</v>
      </c>
      <c r="D21" s="75">
        <v>0</v>
      </c>
    </row>
    <row r="22" spans="1:5" x14ac:dyDescent="0.2">
      <c r="A22" s="74">
        <v>1119</v>
      </c>
      <c r="B22" s="70" t="s">
        <v>523</v>
      </c>
      <c r="C22" s="75">
        <v>0</v>
      </c>
      <c r="D22" s="75">
        <v>0</v>
      </c>
    </row>
    <row r="23" spans="1:5" x14ac:dyDescent="0.2">
      <c r="A23" s="74">
        <v>1110</v>
      </c>
      <c r="B23" s="70" t="s">
        <v>524</v>
      </c>
      <c r="C23" s="75">
        <f>+C8+C13+C18+C19+C20+C21+C22</f>
        <v>9491649.4500000011</v>
      </c>
      <c r="D23" s="75">
        <f>+D8+D13+D18+D19+D20+D21+D22</f>
        <v>11284931.91</v>
      </c>
    </row>
    <row r="26" spans="1:5" x14ac:dyDescent="0.2">
      <c r="A26" s="72" t="s">
        <v>202</v>
      </c>
      <c r="B26" s="72"/>
      <c r="C26" s="72"/>
      <c r="D26" s="72"/>
      <c r="E26" s="72"/>
    </row>
    <row r="27" spans="1:5" x14ac:dyDescent="0.2">
      <c r="A27" s="73" t="s">
        <v>180</v>
      </c>
      <c r="B27" s="73" t="s">
        <v>177</v>
      </c>
      <c r="C27" s="73" t="s">
        <v>178</v>
      </c>
      <c r="D27" s="73" t="s">
        <v>525</v>
      </c>
      <c r="E27" s="73" t="s">
        <v>205</v>
      </c>
    </row>
    <row r="28" spans="1:5" x14ac:dyDescent="0.2">
      <c r="A28" s="82">
        <v>1230</v>
      </c>
      <c r="B28" s="83" t="s">
        <v>260</v>
      </c>
      <c r="C28" s="154">
        <f>SUM(C29:C35)</f>
        <v>0</v>
      </c>
      <c r="D28" s="154">
        <f t="shared" ref="D28" si="0">SUM(D29:D35)</f>
        <v>0</v>
      </c>
      <c r="E28" s="154">
        <v>0</v>
      </c>
    </row>
    <row r="29" spans="1:5" x14ac:dyDescent="0.2">
      <c r="A29" s="74">
        <v>1231</v>
      </c>
      <c r="B29" s="70" t="s">
        <v>261</v>
      </c>
      <c r="C29" s="75">
        <v>0</v>
      </c>
    </row>
    <row r="30" spans="1:5" x14ac:dyDescent="0.2">
      <c r="A30" s="74">
        <v>1232</v>
      </c>
      <c r="B30" s="70" t="s">
        <v>262</v>
      </c>
      <c r="C30" s="75">
        <v>0</v>
      </c>
    </row>
    <row r="31" spans="1:5" x14ac:dyDescent="0.2">
      <c r="A31" s="74">
        <v>1233</v>
      </c>
      <c r="B31" s="70" t="s">
        <v>263</v>
      </c>
      <c r="C31" s="75">
        <v>0</v>
      </c>
    </row>
    <row r="32" spans="1:5" x14ac:dyDescent="0.2">
      <c r="A32" s="74">
        <v>1234</v>
      </c>
      <c r="B32" s="70" t="s">
        <v>264</v>
      </c>
      <c r="C32" s="75">
        <v>0</v>
      </c>
    </row>
    <row r="33" spans="1:5" x14ac:dyDescent="0.2">
      <c r="A33" s="74">
        <v>1235</v>
      </c>
      <c r="B33" s="70" t="s">
        <v>265</v>
      </c>
      <c r="C33" s="75">
        <v>0</v>
      </c>
    </row>
    <row r="34" spans="1:5" x14ac:dyDescent="0.2">
      <c r="A34" s="74">
        <v>1236</v>
      </c>
      <c r="B34" s="70" t="s">
        <v>266</v>
      </c>
      <c r="C34" s="75">
        <v>0</v>
      </c>
    </row>
    <row r="35" spans="1:5" x14ac:dyDescent="0.2">
      <c r="A35" s="74">
        <v>1239</v>
      </c>
      <c r="B35" s="70" t="s">
        <v>267</v>
      </c>
      <c r="C35" s="75">
        <v>0</v>
      </c>
    </row>
    <row r="36" spans="1:5" x14ac:dyDescent="0.2">
      <c r="A36" s="206">
        <v>1240</v>
      </c>
      <c r="B36" s="207" t="s">
        <v>268</v>
      </c>
      <c r="C36" s="208">
        <f>+C37+C40+C41+C43+C45+C47+C49+C50</f>
        <v>744995.69000000006</v>
      </c>
      <c r="D36" s="207"/>
      <c r="E36" s="208">
        <f>+E37+E40+E41+E43+E45+E47+E49+E50</f>
        <v>744995.69000000006</v>
      </c>
    </row>
    <row r="37" spans="1:5" x14ac:dyDescent="0.2">
      <c r="A37" s="82">
        <v>1241</v>
      </c>
      <c r="B37" s="83" t="s">
        <v>269</v>
      </c>
      <c r="C37" s="154">
        <f>SUM(C38:C39)</f>
        <v>20082.580000000002</v>
      </c>
      <c r="D37" s="83"/>
      <c r="E37" s="154">
        <v>20082.580000000002</v>
      </c>
    </row>
    <row r="38" spans="1:5" x14ac:dyDescent="0.2">
      <c r="A38" s="74" t="s">
        <v>784</v>
      </c>
      <c r="B38" s="70" t="s">
        <v>785</v>
      </c>
      <c r="C38" s="75">
        <v>15342.24</v>
      </c>
      <c r="E38" s="75">
        <v>15342.24</v>
      </c>
    </row>
    <row r="39" spans="1:5" x14ac:dyDescent="0.2">
      <c r="A39" s="74" t="s">
        <v>668</v>
      </c>
      <c r="B39" s="70" t="s">
        <v>669</v>
      </c>
      <c r="C39" s="75">
        <v>4740.34</v>
      </c>
      <c r="E39" s="75">
        <v>4740.34</v>
      </c>
    </row>
    <row r="40" spans="1:5" x14ac:dyDescent="0.2">
      <c r="A40" s="74">
        <v>1242</v>
      </c>
      <c r="B40" s="70" t="s">
        <v>270</v>
      </c>
      <c r="C40" s="75">
        <v>0</v>
      </c>
      <c r="E40" s="75">
        <v>0</v>
      </c>
    </row>
    <row r="41" spans="1:5" x14ac:dyDescent="0.2">
      <c r="A41" s="82">
        <v>1243</v>
      </c>
      <c r="B41" s="83" t="s">
        <v>271</v>
      </c>
      <c r="C41" s="154">
        <f>SUM(C42)</f>
        <v>160276.53000000003</v>
      </c>
      <c r="D41" s="83"/>
      <c r="E41" s="154">
        <f>SUM(E42)</f>
        <v>160276.53000000003</v>
      </c>
    </row>
    <row r="42" spans="1:5" x14ac:dyDescent="0.2">
      <c r="A42" s="74" t="s">
        <v>680</v>
      </c>
      <c r="B42" s="70" t="s">
        <v>681</v>
      </c>
      <c r="C42" s="75">
        <v>160276.53000000003</v>
      </c>
      <c r="E42" s="75">
        <v>160276.53000000003</v>
      </c>
    </row>
    <row r="43" spans="1:5" x14ac:dyDescent="0.2">
      <c r="A43" s="82">
        <v>1244</v>
      </c>
      <c r="B43" s="83" t="s">
        <v>272</v>
      </c>
      <c r="C43" s="154">
        <f>SUM(C44)</f>
        <v>151017.24</v>
      </c>
      <c r="D43" s="83"/>
      <c r="E43" s="154">
        <f>SUM(E44)</f>
        <v>151017.24</v>
      </c>
    </row>
    <row r="44" spans="1:5" x14ac:dyDescent="0.2">
      <c r="A44" s="74" t="s">
        <v>682</v>
      </c>
      <c r="B44" s="70" t="s">
        <v>683</v>
      </c>
      <c r="C44" s="75">
        <v>151017.24</v>
      </c>
      <c r="E44" s="75">
        <v>151017.24</v>
      </c>
    </row>
    <row r="45" spans="1:5" x14ac:dyDescent="0.2">
      <c r="A45" s="82">
        <v>1245</v>
      </c>
      <c r="B45" s="83" t="s">
        <v>273</v>
      </c>
      <c r="C45" s="154">
        <f>+C46</f>
        <v>354777.27</v>
      </c>
      <c r="D45" s="83"/>
      <c r="E45" s="154">
        <f>+E46</f>
        <v>354777.27</v>
      </c>
    </row>
    <row r="46" spans="1:5" x14ac:dyDescent="0.2">
      <c r="A46" s="74" t="s">
        <v>686</v>
      </c>
      <c r="B46" s="70" t="s">
        <v>687</v>
      </c>
      <c r="C46" s="75">
        <v>354777.27</v>
      </c>
      <c r="E46" s="75">
        <v>354777.27</v>
      </c>
    </row>
    <row r="47" spans="1:5" x14ac:dyDescent="0.2">
      <c r="A47" s="82">
        <v>1246</v>
      </c>
      <c r="B47" s="83" t="s">
        <v>274</v>
      </c>
      <c r="C47" s="154">
        <f>SUM(C48)</f>
        <v>58842.07</v>
      </c>
      <c r="D47" s="83"/>
      <c r="E47" s="154">
        <f>SUM(E48)</f>
        <v>58842.07</v>
      </c>
    </row>
    <row r="48" spans="1:5" x14ac:dyDescent="0.2">
      <c r="A48" s="74" t="s">
        <v>692</v>
      </c>
      <c r="B48" s="70" t="s">
        <v>693</v>
      </c>
      <c r="C48" s="75">
        <v>58842.07</v>
      </c>
      <c r="E48" s="75">
        <v>58842.07</v>
      </c>
    </row>
    <row r="49" spans="1:9" x14ac:dyDescent="0.2">
      <c r="A49" s="74">
        <v>1247</v>
      </c>
      <c r="B49" s="70" t="s">
        <v>275</v>
      </c>
      <c r="C49" s="75">
        <v>0</v>
      </c>
      <c r="E49" s="75">
        <v>0</v>
      </c>
    </row>
    <row r="50" spans="1:9" x14ac:dyDescent="0.2">
      <c r="A50" s="74">
        <v>1248</v>
      </c>
      <c r="B50" s="70" t="s">
        <v>276</v>
      </c>
      <c r="C50" s="75">
        <v>0</v>
      </c>
      <c r="E50" s="75">
        <v>0</v>
      </c>
    </row>
    <row r="51" spans="1:9" x14ac:dyDescent="0.2">
      <c r="A51" s="206">
        <v>1250</v>
      </c>
      <c r="B51" s="207" t="s">
        <v>278</v>
      </c>
      <c r="C51" s="208">
        <f>+C52+C54+C55+C56+C57</f>
        <v>24250</v>
      </c>
      <c r="D51" s="207"/>
      <c r="E51" s="208">
        <f>+E52+E54+E55+E56+E57</f>
        <v>24250</v>
      </c>
      <c r="G51" s="75"/>
    </row>
    <row r="52" spans="1:9" x14ac:dyDescent="0.2">
      <c r="A52" s="82">
        <v>1251</v>
      </c>
      <c r="B52" s="83" t="s">
        <v>279</v>
      </c>
      <c r="C52" s="154">
        <f>+C53</f>
        <v>24250</v>
      </c>
      <c r="D52" s="83"/>
      <c r="E52" s="154">
        <f>+E53</f>
        <v>24250</v>
      </c>
      <c r="G52" s="75"/>
      <c r="I52" s="75"/>
    </row>
    <row r="53" spans="1:9" x14ac:dyDescent="0.2">
      <c r="A53" s="74" t="s">
        <v>696</v>
      </c>
      <c r="B53" s="70" t="s">
        <v>697</v>
      </c>
      <c r="C53" s="75">
        <v>24250</v>
      </c>
      <c r="E53" s="75">
        <v>24250</v>
      </c>
    </row>
    <row r="54" spans="1:9" x14ac:dyDescent="0.2">
      <c r="A54" s="74">
        <v>1252</v>
      </c>
      <c r="B54" s="70" t="s">
        <v>280</v>
      </c>
      <c r="C54" s="75">
        <v>0</v>
      </c>
      <c r="E54" s="75">
        <v>0</v>
      </c>
    </row>
    <row r="55" spans="1:9" x14ac:dyDescent="0.2">
      <c r="A55" s="74">
        <v>1253</v>
      </c>
      <c r="B55" s="70" t="s">
        <v>281</v>
      </c>
      <c r="C55" s="75">
        <v>0</v>
      </c>
      <c r="E55" s="75">
        <v>0</v>
      </c>
    </row>
    <row r="56" spans="1:9" x14ac:dyDescent="0.2">
      <c r="A56" s="74">
        <v>1254</v>
      </c>
      <c r="B56" s="70" t="s">
        <v>282</v>
      </c>
      <c r="C56" s="75">
        <v>0</v>
      </c>
      <c r="E56" s="75">
        <v>0</v>
      </c>
    </row>
    <row r="57" spans="1:9" x14ac:dyDescent="0.2">
      <c r="A57" s="74">
        <v>1259</v>
      </c>
      <c r="B57" s="70" t="s">
        <v>283</v>
      </c>
      <c r="C57" s="75">
        <v>0</v>
      </c>
      <c r="E57" s="75">
        <v>0</v>
      </c>
    </row>
    <row r="58" spans="1:9" x14ac:dyDescent="0.2">
      <c r="E58" s="75"/>
    </row>
    <row r="59" spans="1:9" x14ac:dyDescent="0.2">
      <c r="A59" s="72" t="s">
        <v>210</v>
      </c>
      <c r="B59" s="72"/>
      <c r="C59" s="72"/>
      <c r="D59" s="72"/>
      <c r="E59" s="72"/>
    </row>
    <row r="60" spans="1:9" x14ac:dyDescent="0.2">
      <c r="A60" s="73" t="s">
        <v>180</v>
      </c>
      <c r="B60" s="73" t="s">
        <v>177</v>
      </c>
      <c r="C60" s="73" t="s">
        <v>203</v>
      </c>
      <c r="D60" s="73" t="s">
        <v>204</v>
      </c>
      <c r="E60" s="73"/>
    </row>
    <row r="61" spans="1:9" x14ac:dyDescent="0.2">
      <c r="A61" s="206">
        <v>5500</v>
      </c>
      <c r="B61" s="207" t="s">
        <v>471</v>
      </c>
      <c r="C61" s="208">
        <f>+C62+C71+C74+C80+C82+C84</f>
        <v>42462809.739999995</v>
      </c>
      <c r="D61" s="208">
        <f>+D62+D71+D74+D80+D82+D84</f>
        <v>37016946.039999999</v>
      </c>
      <c r="E61" s="207"/>
    </row>
    <row r="62" spans="1:9" x14ac:dyDescent="0.2">
      <c r="A62" s="206">
        <v>5510</v>
      </c>
      <c r="B62" s="207" t="s">
        <v>472</v>
      </c>
      <c r="C62" s="208">
        <f>SUM(C63:C70)</f>
        <v>42462809.739999995</v>
      </c>
      <c r="D62" s="208">
        <f>SUM(D63:D70)</f>
        <v>37016946.039999999</v>
      </c>
      <c r="E62" s="203"/>
    </row>
    <row r="63" spans="1:9" x14ac:dyDescent="0.2">
      <c r="A63" s="74">
        <v>5511</v>
      </c>
      <c r="B63" s="70" t="s">
        <v>473</v>
      </c>
      <c r="C63" s="75">
        <v>0</v>
      </c>
      <c r="D63" s="75">
        <v>0</v>
      </c>
    </row>
    <row r="64" spans="1:9" x14ac:dyDescent="0.2">
      <c r="A64" s="74">
        <v>5512</v>
      </c>
      <c r="B64" s="70" t="s">
        <v>474</v>
      </c>
      <c r="C64" s="75">
        <v>0</v>
      </c>
      <c r="D64" s="75">
        <v>0</v>
      </c>
    </row>
    <row r="65" spans="1:5" x14ac:dyDescent="0.2">
      <c r="A65" s="74">
        <v>5513</v>
      </c>
      <c r="B65" s="70" t="s">
        <v>475</v>
      </c>
      <c r="C65" s="155">
        <v>50861.67</v>
      </c>
      <c r="D65" s="155">
        <v>50861.67</v>
      </c>
    </row>
    <row r="66" spans="1:5" x14ac:dyDescent="0.2">
      <c r="A66" s="74">
        <v>5514</v>
      </c>
      <c r="B66" s="70" t="s">
        <v>476</v>
      </c>
      <c r="C66" s="155">
        <v>0</v>
      </c>
      <c r="D66" s="155">
        <v>0</v>
      </c>
    </row>
    <row r="67" spans="1:5" x14ac:dyDescent="0.2">
      <c r="A67" s="74">
        <v>5515</v>
      </c>
      <c r="B67" s="70" t="s">
        <v>477</v>
      </c>
      <c r="C67" s="155">
        <v>42411711.909999996</v>
      </c>
      <c r="D67" s="155">
        <v>36965848.210000001</v>
      </c>
    </row>
    <row r="68" spans="1:5" x14ac:dyDescent="0.2">
      <c r="A68" s="74">
        <v>5516</v>
      </c>
      <c r="B68" s="70" t="s">
        <v>478</v>
      </c>
      <c r="C68" s="155">
        <v>0</v>
      </c>
      <c r="D68" s="155">
        <v>0</v>
      </c>
    </row>
    <row r="69" spans="1:5" x14ac:dyDescent="0.2">
      <c r="A69" s="74">
        <v>5517</v>
      </c>
      <c r="B69" s="70" t="s">
        <v>479</v>
      </c>
      <c r="C69" s="155">
        <v>236.16</v>
      </c>
      <c r="D69" s="155">
        <v>236.16</v>
      </c>
    </row>
    <row r="70" spans="1:5" x14ac:dyDescent="0.2">
      <c r="A70" s="74">
        <v>5518</v>
      </c>
      <c r="B70" s="70" t="s">
        <v>114</v>
      </c>
      <c r="C70" s="75">
        <v>0</v>
      </c>
      <c r="D70" s="75">
        <v>0</v>
      </c>
    </row>
    <row r="71" spans="1:5" x14ac:dyDescent="0.2">
      <c r="A71" s="82">
        <v>5520</v>
      </c>
      <c r="B71" s="83" t="s">
        <v>113</v>
      </c>
      <c r="C71" s="154">
        <v>0</v>
      </c>
      <c r="D71" s="154">
        <v>0</v>
      </c>
      <c r="E71" s="83"/>
    </row>
    <row r="72" spans="1:5" x14ac:dyDescent="0.2">
      <c r="A72" s="74">
        <v>5521</v>
      </c>
      <c r="B72" s="70" t="s">
        <v>480</v>
      </c>
      <c r="C72" s="75">
        <v>0</v>
      </c>
      <c r="D72" s="75">
        <v>0</v>
      </c>
    </row>
    <row r="73" spans="1:5" x14ac:dyDescent="0.2">
      <c r="A73" s="74">
        <v>5522</v>
      </c>
      <c r="B73" s="70" t="s">
        <v>481</v>
      </c>
      <c r="C73" s="75">
        <v>0</v>
      </c>
      <c r="D73" s="75">
        <v>0</v>
      </c>
    </row>
    <row r="74" spans="1:5" x14ac:dyDescent="0.2">
      <c r="A74" s="82">
        <v>5530</v>
      </c>
      <c r="B74" s="83" t="s">
        <v>482</v>
      </c>
      <c r="C74" s="154">
        <v>0</v>
      </c>
      <c r="D74" s="154">
        <v>0</v>
      </c>
      <c r="E74" s="83"/>
    </row>
    <row r="75" spans="1:5" x14ac:dyDescent="0.2">
      <c r="A75" s="74">
        <v>5531</v>
      </c>
      <c r="B75" s="70" t="s">
        <v>483</v>
      </c>
      <c r="C75" s="75">
        <v>0</v>
      </c>
      <c r="D75" s="75">
        <v>0</v>
      </c>
    </row>
    <row r="76" spans="1:5" x14ac:dyDescent="0.2">
      <c r="A76" s="74">
        <v>5532</v>
      </c>
      <c r="B76" s="70" t="s">
        <v>484</v>
      </c>
      <c r="C76" s="75">
        <v>0</v>
      </c>
      <c r="D76" s="75">
        <v>0</v>
      </c>
    </row>
    <row r="77" spans="1:5" x14ac:dyDescent="0.2">
      <c r="A77" s="74">
        <v>5533</v>
      </c>
      <c r="B77" s="70" t="s">
        <v>485</v>
      </c>
      <c r="C77" s="75">
        <v>0</v>
      </c>
      <c r="D77" s="75">
        <v>0</v>
      </c>
    </row>
    <row r="78" spans="1:5" x14ac:dyDescent="0.2">
      <c r="A78" s="74">
        <v>5534</v>
      </c>
      <c r="B78" s="70" t="s">
        <v>486</v>
      </c>
      <c r="C78" s="75">
        <v>0</v>
      </c>
      <c r="D78" s="75">
        <v>0</v>
      </c>
    </row>
    <row r="79" spans="1:5" x14ac:dyDescent="0.2">
      <c r="A79" s="74">
        <v>5535</v>
      </c>
      <c r="B79" s="70" t="s">
        <v>487</v>
      </c>
      <c r="C79" s="75">
        <v>0</v>
      </c>
      <c r="D79" s="75">
        <v>0</v>
      </c>
    </row>
    <row r="80" spans="1:5" x14ac:dyDescent="0.2">
      <c r="A80" s="82">
        <v>5540</v>
      </c>
      <c r="B80" s="83" t="s">
        <v>488</v>
      </c>
      <c r="C80" s="154">
        <v>0</v>
      </c>
      <c r="D80" s="154">
        <v>0</v>
      </c>
    </row>
    <row r="81" spans="1:4" x14ac:dyDescent="0.2">
      <c r="A81" s="74">
        <v>5541</v>
      </c>
      <c r="B81" s="70" t="s">
        <v>488</v>
      </c>
      <c r="C81" s="75">
        <v>0</v>
      </c>
      <c r="D81" s="75">
        <v>0</v>
      </c>
    </row>
    <row r="82" spans="1:4" x14ac:dyDescent="0.2">
      <c r="A82" s="82">
        <v>5550</v>
      </c>
      <c r="B82" s="83" t="s">
        <v>489</v>
      </c>
      <c r="C82" s="154">
        <v>0</v>
      </c>
      <c r="D82" s="154">
        <v>0</v>
      </c>
    </row>
    <row r="83" spans="1:4" x14ac:dyDescent="0.2">
      <c r="A83" s="74">
        <v>5551</v>
      </c>
      <c r="B83" s="70" t="s">
        <v>489</v>
      </c>
      <c r="C83" s="75">
        <v>0</v>
      </c>
      <c r="D83" s="75">
        <v>0</v>
      </c>
    </row>
    <row r="84" spans="1:4" x14ac:dyDescent="0.2">
      <c r="A84" s="82">
        <v>5590</v>
      </c>
      <c r="B84" s="83" t="s">
        <v>490</v>
      </c>
      <c r="C84" s="154">
        <v>0</v>
      </c>
      <c r="D84" s="154">
        <v>0</v>
      </c>
    </row>
    <row r="85" spans="1:4" x14ac:dyDescent="0.2">
      <c r="A85" s="74">
        <v>5591</v>
      </c>
      <c r="B85" s="70" t="s">
        <v>491</v>
      </c>
      <c r="C85" s="75">
        <v>0</v>
      </c>
      <c r="D85" s="75">
        <v>0</v>
      </c>
    </row>
    <row r="86" spans="1:4" x14ac:dyDescent="0.2">
      <c r="A86" s="74">
        <v>5592</v>
      </c>
      <c r="B86" s="70" t="s">
        <v>492</v>
      </c>
      <c r="C86" s="75">
        <v>0</v>
      </c>
      <c r="D86" s="75">
        <v>0</v>
      </c>
    </row>
    <row r="87" spans="1:4" x14ac:dyDescent="0.2">
      <c r="A87" s="74">
        <v>5593</v>
      </c>
      <c r="B87" s="70" t="s">
        <v>493</v>
      </c>
      <c r="C87" s="75">
        <v>0</v>
      </c>
      <c r="D87" s="75">
        <v>0</v>
      </c>
    </row>
    <row r="88" spans="1:4" x14ac:dyDescent="0.2">
      <c r="A88" s="74">
        <v>5594</v>
      </c>
      <c r="B88" s="70" t="s">
        <v>494</v>
      </c>
      <c r="C88" s="75">
        <v>0</v>
      </c>
      <c r="D88" s="75">
        <v>0</v>
      </c>
    </row>
    <row r="89" spans="1:4" x14ac:dyDescent="0.2">
      <c r="A89" s="74">
        <v>5595</v>
      </c>
      <c r="B89" s="70" t="s">
        <v>495</v>
      </c>
      <c r="C89" s="75">
        <v>0</v>
      </c>
      <c r="D89" s="75">
        <v>0</v>
      </c>
    </row>
    <row r="90" spans="1:4" x14ac:dyDescent="0.2">
      <c r="A90" s="74">
        <v>5596</v>
      </c>
      <c r="B90" s="70" t="s">
        <v>388</v>
      </c>
      <c r="C90" s="75">
        <v>0</v>
      </c>
      <c r="D90" s="75">
        <v>0</v>
      </c>
    </row>
    <row r="91" spans="1:4" x14ac:dyDescent="0.2">
      <c r="A91" s="74">
        <v>5597</v>
      </c>
      <c r="B91" s="70" t="s">
        <v>496</v>
      </c>
      <c r="C91" s="75">
        <v>0</v>
      </c>
      <c r="D91" s="75">
        <v>0</v>
      </c>
    </row>
    <row r="92" spans="1:4" x14ac:dyDescent="0.2">
      <c r="A92" s="74">
        <v>5599</v>
      </c>
      <c r="B92" s="70" t="s">
        <v>497</v>
      </c>
      <c r="C92" s="75">
        <v>0</v>
      </c>
      <c r="D92" s="75">
        <v>0</v>
      </c>
    </row>
    <row r="93" spans="1:4" x14ac:dyDescent="0.2">
      <c r="A93" s="82">
        <v>5600</v>
      </c>
      <c r="B93" s="83" t="s">
        <v>112</v>
      </c>
      <c r="C93" s="154">
        <v>0</v>
      </c>
      <c r="D93" s="154">
        <v>0</v>
      </c>
    </row>
    <row r="94" spans="1:4" x14ac:dyDescent="0.2">
      <c r="A94" s="82">
        <v>5610</v>
      </c>
      <c r="B94" s="83" t="s">
        <v>498</v>
      </c>
      <c r="C94" s="154">
        <v>0</v>
      </c>
      <c r="D94" s="154">
        <v>0</v>
      </c>
    </row>
    <row r="95" spans="1:4" x14ac:dyDescent="0.2">
      <c r="A95" s="74">
        <v>5611</v>
      </c>
      <c r="B95" s="70" t="s">
        <v>499</v>
      </c>
      <c r="C95" s="75">
        <v>0</v>
      </c>
      <c r="D95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27 C60"/>
    <dataValidation allowBlank="1" showInputMessage="1" showErrorMessage="1" prompt="Saldo al 31 de diciembre del año anterior que se presenta" sqref="D7 D60"/>
  </dataValidations>
  <pageMargins left="0.7" right="0.7" top="0.75" bottom="0.75" header="0.3" footer="0.3"/>
  <pageSetup paperSize="12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8" sqref="B28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0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0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0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2019-02-13T21:19:08Z</cp:lastPrinted>
  <dcterms:created xsi:type="dcterms:W3CDTF">2012-12-11T20:36:24Z</dcterms:created>
  <dcterms:modified xsi:type="dcterms:W3CDTF">2019-07-16T23:24:43Z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