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6945" tabRatio="863" activeTab="1"/>
  </bookViews>
  <sheets>
    <sheet name="Notas a los Edos Financieros" sheetId="1" r:id="rId1"/>
    <sheet name="ESF" sheetId="59" r:id="rId2"/>
    <sheet name="ESF (I)" sheetId="2" r:id="rId3"/>
    <sheet name="EA" sheetId="60" r:id="rId4"/>
    <sheet name="EA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44525"/>
</workbook>
</file>

<file path=xl/calcChain.xml><?xml version="1.0" encoding="utf-8"?>
<calcChain xmlns="http://schemas.openxmlformats.org/spreadsheetml/2006/main">
  <c r="D135" i="59" l="1"/>
  <c r="C135" i="59"/>
  <c r="C131" i="59"/>
  <c r="D142" i="59"/>
  <c r="C142" i="59"/>
  <c r="D157" i="59"/>
  <c r="C157" i="59"/>
  <c r="C17" i="59"/>
  <c r="C21" i="59" l="1"/>
  <c r="E35" i="65" l="1"/>
  <c r="F35" i="65"/>
  <c r="D35" i="65"/>
  <c r="E43" i="62"/>
  <c r="C43" i="62"/>
  <c r="E45" i="62"/>
  <c r="C45" i="62"/>
  <c r="E90" i="59" l="1"/>
  <c r="D80" i="59"/>
  <c r="D83" i="59"/>
  <c r="D36" i="62" l="1"/>
  <c r="C15" i="59"/>
  <c r="D47" i="62" l="1"/>
  <c r="E47" i="62"/>
  <c r="C47" i="62"/>
  <c r="D37" i="62"/>
  <c r="E37" i="62"/>
  <c r="E36" i="62" s="1"/>
  <c r="C37" i="62"/>
  <c r="D13" i="62"/>
  <c r="C13" i="62"/>
  <c r="D8" i="62"/>
  <c r="C8" i="62"/>
  <c r="C184" i="60"/>
  <c r="C183" i="60" s="1"/>
  <c r="C115" i="60"/>
  <c r="C105" i="60"/>
  <c r="C98" i="60"/>
  <c r="C36" i="62" l="1"/>
  <c r="C97" i="60"/>
  <c r="C96" i="60" s="1"/>
  <c r="D217" i="60" s="1"/>
  <c r="D26" i="64"/>
  <c r="D7" i="64"/>
  <c r="C15" i="63"/>
  <c r="C8" i="63"/>
  <c r="E22" i="62"/>
  <c r="E21" i="62"/>
  <c r="E20" i="62"/>
  <c r="E19" i="62"/>
  <c r="E18" i="62"/>
  <c r="E17" i="62"/>
  <c r="E16" i="62"/>
  <c r="E15" i="62"/>
  <c r="E14" i="62"/>
  <c r="E12" i="62"/>
  <c r="E11" i="62"/>
  <c r="E10" i="62"/>
  <c r="E9" i="62"/>
  <c r="C23" i="62"/>
  <c r="D23" i="62"/>
  <c r="C60" i="60"/>
  <c r="C56" i="60"/>
  <c r="C52" i="60"/>
  <c r="C47" i="60"/>
  <c r="C8" i="60" s="1"/>
  <c r="C37" i="60"/>
  <c r="C32" i="60"/>
  <c r="C26" i="60"/>
  <c r="C24" i="60"/>
  <c r="C18" i="60"/>
  <c r="C9" i="60"/>
  <c r="D132" i="59"/>
  <c r="E132" i="59"/>
  <c r="F132" i="59"/>
  <c r="F131" i="59" s="1"/>
  <c r="G132" i="59"/>
  <c r="G131" i="59" s="1"/>
  <c r="C132" i="59"/>
  <c r="E131" i="59"/>
  <c r="D105" i="59"/>
  <c r="E105" i="59"/>
  <c r="D102" i="59"/>
  <c r="E102" i="59"/>
  <c r="D100" i="59"/>
  <c r="E100" i="59"/>
  <c r="D90" i="59"/>
  <c r="D72" i="59"/>
  <c r="E72" i="59"/>
  <c r="D88" i="59"/>
  <c r="E88" i="59"/>
  <c r="D86" i="59"/>
  <c r="E86" i="59"/>
  <c r="E83" i="59"/>
  <c r="E80" i="59"/>
  <c r="D75" i="59"/>
  <c r="E75" i="59"/>
  <c r="D67" i="59"/>
  <c r="D63" i="59" s="1"/>
  <c r="E67" i="59"/>
  <c r="E63" i="59" s="1"/>
  <c r="C105" i="59"/>
  <c r="C102" i="59"/>
  <c r="C100" i="59"/>
  <c r="C90" i="59"/>
  <c r="C88" i="59"/>
  <c r="C86" i="59"/>
  <c r="C83" i="59"/>
  <c r="C80" i="59"/>
  <c r="C75" i="59"/>
  <c r="C72" i="59"/>
  <c r="C67" i="59"/>
  <c r="C64" i="59"/>
  <c r="D32" i="59"/>
  <c r="C32" i="59"/>
  <c r="D21" i="59"/>
  <c r="H3" i="65"/>
  <c r="H2" i="65"/>
  <c r="H1" i="65"/>
  <c r="E3" i="60"/>
  <c r="E2" i="60"/>
  <c r="E1" i="60"/>
  <c r="H3" i="59"/>
  <c r="H2" i="59"/>
  <c r="E2" i="61" s="1"/>
  <c r="H1" i="59"/>
  <c r="E1" i="61" s="1"/>
  <c r="A3" i="65"/>
  <c r="A2" i="65"/>
  <c r="A1" i="65"/>
  <c r="A3" i="64"/>
  <c r="A1" i="64"/>
  <c r="A3" i="63"/>
  <c r="A1" i="63"/>
  <c r="D15" i="63"/>
  <c r="D8" i="63"/>
  <c r="D21" i="63"/>
  <c r="A3" i="59"/>
  <c r="A3" i="61" s="1"/>
  <c r="A2" i="59"/>
  <c r="A1" i="59"/>
  <c r="A1" i="60" s="1"/>
  <c r="E3" i="62"/>
  <c r="E3" i="61"/>
  <c r="D210" i="60"/>
  <c r="D202" i="60"/>
  <c r="D194" i="60"/>
  <c r="D186" i="60"/>
  <c r="D181" i="60"/>
  <c r="D177" i="60"/>
  <c r="D175" i="60"/>
  <c r="D173" i="60"/>
  <c r="D171" i="60"/>
  <c r="D169" i="60"/>
  <c r="D167" i="60"/>
  <c r="D165" i="60"/>
  <c r="D163" i="60"/>
  <c r="D161" i="60"/>
  <c r="D159" i="60"/>
  <c r="D157" i="60"/>
  <c r="D155" i="60"/>
  <c r="D153" i="60"/>
  <c r="D152" i="60"/>
  <c r="D151" i="60"/>
  <c r="D150" i="60"/>
  <c r="D149" i="60"/>
  <c r="D148" i="60"/>
  <c r="D147" i="60"/>
  <c r="D146" i="60"/>
  <c r="D145" i="60"/>
  <c r="D144" i="60"/>
  <c r="D143" i="60"/>
  <c r="D142" i="60"/>
  <c r="D141" i="60"/>
  <c r="D140" i="60"/>
  <c r="D139" i="60"/>
  <c r="D138" i="60"/>
  <c r="D137" i="60"/>
  <c r="D136" i="60"/>
  <c r="D135" i="60"/>
  <c r="D134" i="60"/>
  <c r="D133" i="60"/>
  <c r="D132" i="60"/>
  <c r="D131" i="60"/>
  <c r="D130" i="60"/>
  <c r="D129" i="60"/>
  <c r="D128" i="60"/>
  <c r="D127" i="60"/>
  <c r="D126" i="60"/>
  <c r="D125" i="60"/>
  <c r="D124" i="60"/>
  <c r="D123" i="60"/>
  <c r="D122" i="60"/>
  <c r="D121" i="60"/>
  <c r="D120" i="60"/>
  <c r="D119" i="60"/>
  <c r="D118" i="60"/>
  <c r="D117" i="60"/>
  <c r="D116" i="60"/>
  <c r="D115" i="60"/>
  <c r="D114" i="60"/>
  <c r="D113" i="60"/>
  <c r="D112" i="60"/>
  <c r="D111" i="60"/>
  <c r="D110" i="60"/>
  <c r="D109" i="60"/>
  <c r="D108" i="60"/>
  <c r="D107" i="60"/>
  <c r="D106" i="60"/>
  <c r="D105" i="60"/>
  <c r="D104" i="60"/>
  <c r="D103" i="60"/>
  <c r="D102" i="60"/>
  <c r="D101" i="60"/>
  <c r="D100" i="60"/>
  <c r="D99" i="60"/>
  <c r="D98" i="60"/>
  <c r="D97" i="60"/>
  <c r="D96" i="60"/>
  <c r="E14" i="59"/>
  <c r="F14" i="59" s="1"/>
  <c r="G14" i="59" s="1"/>
  <c r="D154" i="60" l="1"/>
  <c r="D156" i="60"/>
  <c r="D158" i="60"/>
  <c r="D160" i="60"/>
  <c r="D162" i="60"/>
  <c r="D164" i="60"/>
  <c r="D166" i="60"/>
  <c r="D168" i="60"/>
  <c r="D170" i="60"/>
  <c r="D172" i="60"/>
  <c r="D174" i="60"/>
  <c r="D176" i="60"/>
  <c r="D179" i="60"/>
  <c r="D183" i="60"/>
  <c r="D190" i="60"/>
  <c r="D198" i="60"/>
  <c r="D206" i="60"/>
  <c r="D214" i="60"/>
  <c r="D178" i="60"/>
  <c r="D180" i="60"/>
  <c r="D182" i="60"/>
  <c r="D184" i="60"/>
  <c r="D188" i="60"/>
  <c r="D192" i="60"/>
  <c r="D196" i="60"/>
  <c r="D200" i="60"/>
  <c r="D204" i="60"/>
  <c r="D208" i="60"/>
  <c r="D212" i="60"/>
  <c r="D216" i="60"/>
  <c r="D185" i="60"/>
  <c r="D187" i="60"/>
  <c r="D189" i="60"/>
  <c r="D191" i="60"/>
  <c r="D193" i="60"/>
  <c r="D195" i="60"/>
  <c r="D197" i="60"/>
  <c r="D199" i="60"/>
  <c r="D201" i="60"/>
  <c r="D203" i="60"/>
  <c r="D205" i="60"/>
  <c r="D207" i="60"/>
  <c r="D209" i="60"/>
  <c r="D211" i="60"/>
  <c r="D213" i="60"/>
  <c r="D215" i="60"/>
  <c r="D35" i="64"/>
  <c r="E13" i="62"/>
  <c r="E8" i="62"/>
  <c r="C55" i="60"/>
  <c r="E1" i="62"/>
  <c r="A3" i="60"/>
  <c r="E99" i="59"/>
  <c r="A1" i="62"/>
  <c r="C99" i="59"/>
  <c r="A3" i="62"/>
  <c r="E74" i="59"/>
  <c r="D74" i="59"/>
  <c r="C63" i="59"/>
  <c r="D99" i="59"/>
  <c r="C74" i="59"/>
  <c r="D131" i="59"/>
  <c r="A1" i="61"/>
  <c r="E2" i="62"/>
  <c r="E23" i="62" l="1"/>
</calcChain>
</file>

<file path=xl/sharedStrings.xml><?xml version="1.0" encoding="utf-8"?>
<sst xmlns="http://schemas.openxmlformats.org/spreadsheetml/2006/main" count="1074" uniqueCount="772">
  <si>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</si>
  <si>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</si>
  <si>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</si>
  <si>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</si>
  <si>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</si>
  <si>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</si>
  <si>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</si>
  <si>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</si>
  <si>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</si>
  <si>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</si>
  <si>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</si>
  <si>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</si>
  <si>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</si>
  <si>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</si>
  <si>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</si>
  <si>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</si>
  <si>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</si>
  <si>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</si>
  <si>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 NO CIRCULANTES</t>
  </si>
  <si>
    <t>ESF-12</t>
  </si>
  <si>
    <t>CUENTAS Y DOCUMENTOS POR PAGAR</t>
  </si>
  <si>
    <t>ESF-13</t>
  </si>
  <si>
    <t>ESF-14</t>
  </si>
  <si>
    <t>OTROS PASIVOS CIRCULANTES</t>
  </si>
  <si>
    <t>INGRESOS</t>
  </si>
  <si>
    <t>OTROS INGRESOS</t>
  </si>
  <si>
    <t>GASTOS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</si>
  <si>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</si>
  <si>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</si>
  <si>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</si>
  <si>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</si>
  <si>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</si>
  <si>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</si>
  <si>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</si>
  <si>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</si>
  <si>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</si>
  <si>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</si>
  <si>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PRESUPUESTALES</t>
  </si>
  <si>
    <t>Cta0113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</si>
  <si>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</si>
  <si>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</si>
  <si>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</si>
  <si>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A) Contables:</t>
  </si>
  <si>
    <t>Valores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</si>
  <si>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</si>
  <si>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</si>
  <si>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</si>
  <si>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</si>
  <si>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</si>
  <si>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</si>
  <si>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</si>
  <si>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</si>
  <si>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</si>
  <si>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</si>
  <si>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Se informará, de manera agrupada, en las notas a los Estados Financieros las cuentas de orden contables y cuentas de orden presupuestario.</t>
  </si>
  <si>
    <t>B) Presupuestales:</t>
  </si>
  <si>
    <t>NOTAS DE MEMORIA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</si>
  <si>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</si>
  <si>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</si>
  <si>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</si>
  <si>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</si>
  <si>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</si>
  <si>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</si>
  <si>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</si>
  <si>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</si>
  <si>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</si>
  <si>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</si>
  <si>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</si>
  <si>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</si>
  <si>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</si>
  <si>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</si>
  <si>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</si>
  <si>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</si>
  <si>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</si>
  <si>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</si>
  <si>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</si>
  <si>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</si>
  <si>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</si>
  <si>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</si>
  <si>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</si>
  <si>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</si>
  <si>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>…</t>
  </si>
  <si>
    <t xml:space="preserve"> TOTAL 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</si>
  <si>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</si>
  <si>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</si>
  <si>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</si>
  <si>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</si>
  <si>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</si>
  <si>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</si>
  <si>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</si>
  <si>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</si>
  <si>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</si>
  <si>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</si>
  <si>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</si>
  <si>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</si>
  <si>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color indexed="8"/>
        <rFont val="Arial"/>
        <family val="2"/>
      </rPr>
      <t xml:space="preserve">2014: </t>
    </r>
    <r>
      <rPr>
        <sz val="8"/>
        <color indexed="8"/>
        <rFont val="Arial"/>
        <family val="2"/>
      </rPr>
      <t>Saldo final al 31 de diciembre de 2014.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</si>
  <si>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</si>
  <si>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</si>
  <si>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</si>
  <si>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</si>
  <si>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</si>
  <si>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</si>
  <si>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</si>
  <si>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</si>
  <si>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</si>
  <si>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</si>
  <si>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FLUJO:  </t>
    </r>
    <r>
      <rPr>
        <sz val="8"/>
        <color indexed="8"/>
        <rFont val="Arial"/>
        <family val="2"/>
      </rPr>
      <t>Diferencia entre el saldo final y el inicial presentados.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</si>
  <si>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</si>
  <si>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</si>
  <si>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</si>
  <si>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</si>
  <si>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</si>
  <si>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</si>
  <si>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</si>
  <si>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</si>
  <si>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</si>
  <si>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</si>
  <si>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</si>
  <si>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</si>
  <si>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</si>
  <si>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</si>
  <si>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</si>
  <si>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t>EA-01</t>
  </si>
  <si>
    <t>EA-02</t>
  </si>
  <si>
    <t>EA-03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</si>
  <si>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</si>
  <si>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</si>
  <si>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Otros gastos</t>
  </si>
  <si>
    <t>Aumento por insuficiencia de provisiones</t>
  </si>
  <si>
    <t>Aumento por insuficiencia de estimaciones por pérdida o deterioro u obsolescencia</t>
  </si>
  <si>
    <t>Disminución de inventarios</t>
  </si>
  <si>
    <t>Provisiones</t>
  </si>
  <si>
    <t>Disminución de Bienes por pérdida, obsolescencia y deterioro</t>
  </si>
  <si>
    <t>Estimaciones, depreciaciones, deterioros, obsolescencia y amortizaciones</t>
  </si>
  <si>
    <t>4. Ingresos Contables (4 = 1 + 2 - 3)</t>
  </si>
  <si>
    <t>Otros ingresos presupuestarios no contables</t>
  </si>
  <si>
    <t>Ingresos derivados de financiamientos</t>
  </si>
  <si>
    <t>Aprovechamientos capital</t>
  </si>
  <si>
    <t>Productos de capital</t>
  </si>
  <si>
    <t>3. Menos ingresos presupuestarios no contables</t>
  </si>
  <si>
    <t>Otros ingresos contables no presupuestarios</t>
  </si>
  <si>
    <t>Otros ingresos y beneficios varios</t>
  </si>
  <si>
    <t>Disminución del exceso de provisiones</t>
  </si>
  <si>
    <t>Disminución del exceso de estimaciones por pérdida o deterioro u obsolescencia</t>
  </si>
  <si>
    <t>Incremento por variación de inventarios</t>
  </si>
  <si>
    <t>2. Más ingresos contables no presupuestarios</t>
  </si>
  <si>
    <t>1. Ingresos Presupuestarios</t>
  </si>
  <si>
    <t>4. Total de Gasto Contable (4 = 1 - 2 + 3)</t>
  </si>
  <si>
    <t>Otros gastos contables no presupuestales</t>
  </si>
  <si>
    <t>3. Más gastos contables no presupuestales</t>
  </si>
  <si>
    <t>Otros egresos presupuestales no contables</t>
  </si>
  <si>
    <t>Adeudos de ejercicios fiscales anteriores (ADEFAS)</t>
  </si>
  <si>
    <t>Amortización de la deuda pública</t>
  </si>
  <si>
    <t>Provisiones para contingencias y otras erogaciones especiales</t>
  </si>
  <si>
    <t>Inversiones en fideicomisos, mandatos y otros análogos</t>
  </si>
  <si>
    <t>Compra de títulos y valores</t>
  </si>
  <si>
    <t>Acciones y participaciones de capital</t>
  </si>
  <si>
    <t>Obra pública en bienes propios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</si>
  <si>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</si>
  <si>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</si>
  <si>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</si>
  <si>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</si>
  <si>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</si>
  <si>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</si>
  <si>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</si>
  <si>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</si>
  <si>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</si>
  <si>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2. Menos egresos presupuestarios no contables</t>
  </si>
  <si>
    <t>1. Total de egresos (presupuestarios)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</si>
  <si>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</si>
  <si>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</si>
  <si>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</si>
  <si>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</si>
  <si>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</si>
  <si>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</si>
  <si>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</si>
  <si>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</si>
  <si>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</si>
  <si>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</si>
  <si>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</si>
  <si>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</si>
  <si>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</si>
  <si>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</si>
  <si>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</si>
  <si>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</si>
  <si>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</si>
  <si>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</si>
  <si>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</si>
  <si>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</si>
  <si>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</si>
  <si>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</si>
  <si>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</si>
  <si>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</si>
  <si>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</si>
  <si>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</si>
  <si>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</si>
  <si>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</si>
  <si>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</si>
  <si>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</si>
  <si>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</si>
  <si>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</si>
  <si>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</si>
  <si>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</si>
  <si>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</si>
  <si>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</si>
  <si>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</si>
  <si>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</si>
  <si>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</si>
  <si>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</si>
  <si>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</si>
  <si>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2015: </t>
    </r>
    <r>
      <rPr>
        <sz val="8"/>
        <color indexed="8"/>
        <rFont val="Arial"/>
        <family val="2"/>
      </rPr>
      <t>Saldo final al 31 de diciembre de 2015.</t>
    </r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</si>
  <si>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</si>
  <si>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</si>
  <si>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</si>
  <si>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</si>
  <si>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</si>
  <si>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</si>
  <si>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</si>
  <si>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</si>
  <si>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</si>
  <si>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</si>
  <si>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</si>
  <si>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</si>
  <si>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</si>
  <si>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</si>
  <si>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</si>
  <si>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</si>
  <si>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</si>
  <si>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EA-01 INGRESOS</t>
  </si>
  <si>
    <t>Nombre de la Cuenta</t>
  </si>
  <si>
    <t>Monto</t>
  </si>
  <si>
    <t>EA-02 OTROS INGRESOS</t>
  </si>
  <si>
    <t>Tipo</t>
  </si>
  <si>
    <t>Cuenta</t>
  </si>
  <si>
    <t>Naturaleza</t>
  </si>
  <si>
    <t>EA-03 GASTOS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</si>
  <si>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</si>
  <si>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</si>
  <si>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</si>
  <si>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</si>
  <si>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FLUJO: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</si>
  <si>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</si>
  <si>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</si>
  <si>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</si>
  <si>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</si>
  <si>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</si>
  <si>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</si>
  <si>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</si>
  <si>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</si>
  <si>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</si>
  <si>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</si>
  <si>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</si>
  <si>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</si>
  <si>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</si>
  <si>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</si>
  <si>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</si>
  <si>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</si>
  <si>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</si>
  <si>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</si>
  <si>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</si>
  <si>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ESF-11 OTROS ACTIVOS</t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</si>
  <si>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</si>
  <si>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</si>
  <si>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</si>
  <si>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</si>
  <si>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</si>
  <si>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</si>
  <si>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</si>
  <si>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</si>
  <si>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</si>
  <si>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</si>
  <si>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</si>
  <si>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</si>
  <si>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</si>
  <si>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</si>
  <si>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</si>
  <si>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</si>
  <si>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</si>
  <si>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</si>
  <si>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</si>
  <si>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INVENTARIO Y ALMACENES</t>
  </si>
  <si>
    <t>BIENES DISPONIBLES PARA SU TRANSFORMACIÓN ESTIMACIONES Y DETERIOROS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</si>
  <si>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</si>
  <si>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</si>
  <si>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</si>
  <si>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</si>
  <si>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</si>
  <si>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</si>
  <si>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Ejercicio:</t>
  </si>
  <si>
    <t>Notas de Desglose Estado de Situación Financiera</t>
  </si>
  <si>
    <t>Periodicidad:</t>
  </si>
  <si>
    <t>Trimestral</t>
  </si>
  <si>
    <t>Corte: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</si>
  <si>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</si>
  <si>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</si>
  <si>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</si>
  <si>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</si>
  <si>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</si>
  <si>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</si>
  <si>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</si>
  <si>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</si>
  <si>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</si>
  <si>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</si>
  <si>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</si>
  <si>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</si>
  <si>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</si>
  <si>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</si>
  <si>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</si>
  <si>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</si>
  <si>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</si>
  <si>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</si>
  <si>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</si>
  <si>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INVENTARIO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</si>
  <si>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</si>
  <si>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</si>
  <si>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</si>
  <si>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</si>
  <si>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</si>
  <si>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</si>
  <si>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</si>
  <si>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</si>
  <si>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</si>
  <si>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</si>
  <si>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</si>
  <si>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</si>
  <si>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</si>
  <si>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</si>
  <si>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</si>
  <si>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</si>
  <si>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</si>
  <si>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</si>
  <si>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</si>
  <si>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</si>
  <si>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</si>
  <si>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</si>
  <si>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</si>
  <si>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</si>
  <si>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</si>
  <si>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</si>
  <si>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</si>
  <si>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</si>
  <si>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</si>
  <si>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</si>
  <si>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</si>
  <si>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</si>
  <si>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</si>
  <si>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</si>
  <si>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</si>
  <si>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</si>
  <si>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</si>
  <si>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</si>
  <si>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</si>
  <si>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</si>
  <si>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</si>
  <si>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</si>
  <si>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</si>
  <si>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</si>
  <si>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</si>
  <si>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</si>
  <si>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</si>
  <si>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</si>
  <si>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</si>
  <si>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</si>
  <si>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</si>
  <si>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</si>
  <si>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</si>
  <si>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</si>
  <si>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</si>
  <si>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</si>
  <si>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</si>
  <si>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</si>
  <si>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</si>
  <si>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</si>
  <si>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</si>
  <si>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</si>
  <si>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</si>
  <si>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</si>
  <si>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</si>
  <si>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</si>
  <si>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</si>
  <si>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</si>
  <si>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</si>
  <si>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</si>
  <si>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</si>
  <si>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</si>
  <si>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</si>
  <si>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</si>
  <si>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</si>
  <si>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</si>
  <si>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</si>
  <si>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</si>
  <si>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</si>
  <si>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</si>
  <si>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</si>
  <si>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</si>
  <si>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</si>
  <si>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</si>
  <si>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</si>
  <si>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</si>
  <si>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</si>
  <si>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</si>
  <si>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</si>
  <si>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</si>
  <si>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Notas de Desglose Estado de Actividades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</si>
  <si>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</si>
  <si>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</si>
  <si>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</si>
  <si>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</si>
  <si>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</si>
  <si>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</si>
  <si>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</si>
  <si>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</si>
  <si>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</si>
  <si>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</si>
  <si>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</si>
  <si>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</si>
  <si>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</si>
  <si>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para el Seguro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</si>
  <si>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</si>
  <si>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</si>
  <si>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</si>
  <si>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</si>
  <si>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</si>
  <si>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</si>
  <si>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</si>
  <si>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</si>
  <si>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</si>
  <si>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Accesorios de Derechos</t>
  </si>
  <si>
    <t>Otros Derechos</t>
  </si>
  <si>
    <t>Productos de Tipo Corriente</t>
  </si>
  <si>
    <t>Productos Derivados del Uso y Aprovechamiento de Bienes no Sujetos a Régimen de Dominio Público</t>
  </si>
  <si>
    <t>Enajenación de Bienes Muebles no Sujetos a ser Inventariados</t>
  </si>
  <si>
    <t>Accesorios de Productos</t>
  </si>
  <si>
    <t>Otros Productos que Generan Ingresos Corrientes</t>
  </si>
  <si>
    <t>Aprovechamientos de Tipo Corriente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</si>
  <si>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</si>
  <si>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</si>
  <si>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</si>
  <si>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</si>
  <si>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</si>
  <si>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por Participaciones Derivadas de la Aplicación de Leyes</t>
  </si>
  <si>
    <t>Aprovechamientos por Aportaciones y Cooperaciones</t>
  </si>
  <si>
    <t>Accesorios de Aprovechamientos</t>
  </si>
  <si>
    <t>Otros Aprovechamientos</t>
  </si>
  <si>
    <t>Ingresos por Venta de Bienes y Servicios</t>
  </si>
  <si>
    <t>Ingresos por Venta de Mercancías</t>
  </si>
  <si>
    <t>Ingresos por Venta de Bienes y Servicios Producidos en Establecimientos del Gobierno</t>
  </si>
  <si>
    <t>Ingresos por Venta de Bienes y Servicios de Organismos Descentralizados</t>
  </si>
  <si>
    <t>Ingresos de Operación de Entidades Paraestatales Empresariales y no Financieras</t>
  </si>
  <si>
    <t>Ingresos no Comprendidos en las Fracciones de la Ley de Ingresos Causados en Ejercicios Fiscales Anteriores Pendientes de Liquidación o Pago</t>
  </si>
  <si>
    <t>Impuestos no Comprendidos en las Fracciones de la Ley de Ingresos Causados en Ejercicios Fiscales Anteriores Pendientes de Liquidación o Pago</t>
  </si>
  <si>
    <t>Contribuciones de Mejoras, Derechos, Productos y Aprovechamientos no Comprendidos en las Fracciones de la Ley de Ingresos Causados en Ejercicios Fiscales Anteriores Pendientes de Liquidación o Pago</t>
  </si>
  <si>
    <t>PARTICIPACIONES, APORTACIONES, TRANSFERENCIAS, ASIGNACIONES, SUBSIDIOS Y OTRAS AYUDAS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</si>
  <si>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</si>
  <si>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</si>
  <si>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</si>
  <si>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</si>
  <si>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</si>
  <si>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</si>
  <si>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Transferencias del Sector Público</t>
  </si>
  <si>
    <t>Subsidios y Subvenciones</t>
  </si>
  <si>
    <t>Ayudas Sociales</t>
  </si>
  <si>
    <t>Pensiones y Jubilaciones</t>
  </si>
  <si>
    <t>Transferencias del Exterior</t>
  </si>
  <si>
    <t>OTROS INGRESOS Y BENEFICIOS</t>
  </si>
  <si>
    <t>Ingresos Financieros</t>
  </si>
  <si>
    <t>Intereses Ganados de Valores, Créditos, Bonos y Otros.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</si>
  <si>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</si>
  <si>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</si>
  <si>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</si>
  <si>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</si>
  <si>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</si>
  <si>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</si>
  <si>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</si>
  <si>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</si>
  <si>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</si>
  <si>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Disminución del Exceso en Provisiones</t>
  </si>
  <si>
    <t>Otros Ingresos y Beneficios Varios</t>
  </si>
  <si>
    <t>Otros Ingresos de Ejercicios Anteriores</t>
  </si>
  <si>
    <t>Bonificaciones y Descuentos Obtenidos</t>
  </si>
  <si>
    <t>Diferencias por Tipo de Cambio a Favor en Efectivo y Equivalentes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</si>
  <si>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</si>
  <si>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</si>
  <si>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</si>
  <si>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</si>
  <si>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</si>
  <si>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</si>
  <si>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</si>
  <si>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</si>
  <si>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</si>
  <si>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</si>
  <si>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</si>
  <si>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</si>
  <si>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</si>
  <si>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</si>
  <si>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</si>
  <si>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</si>
  <si>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</si>
  <si>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</si>
  <si>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</si>
  <si>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</si>
  <si>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</si>
  <si>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</si>
  <si>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</si>
  <si>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</si>
  <si>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</si>
  <si>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</si>
  <si>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</si>
  <si>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</si>
  <si>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</si>
  <si>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</si>
  <si>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</si>
  <si>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</si>
  <si>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</si>
  <si>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</si>
  <si>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</si>
  <si>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</si>
  <si>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</si>
  <si>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</si>
  <si>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</si>
  <si>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</si>
  <si>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</si>
  <si>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</si>
  <si>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</si>
  <si>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</si>
  <si>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</si>
  <si>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</si>
  <si>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</si>
  <si>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</si>
  <si>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</si>
  <si>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</si>
  <si>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</si>
  <si>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</si>
  <si>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</si>
  <si>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</si>
  <si>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</si>
  <si>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</si>
  <si>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</si>
  <si>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</si>
  <si>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</si>
  <si>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</si>
  <si>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</si>
  <si>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</si>
  <si>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</si>
  <si>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</si>
  <si>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</si>
  <si>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</si>
  <si>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</si>
  <si>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</si>
  <si>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</si>
  <si>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</si>
  <si>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</si>
  <si>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</si>
  <si>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</si>
  <si>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</si>
  <si>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</si>
  <si>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</si>
  <si>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</si>
  <si>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</si>
  <si>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</si>
  <si>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</si>
  <si>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</si>
  <si>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</si>
  <si>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</si>
  <si>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</si>
  <si>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</si>
  <si>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</si>
  <si>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</si>
  <si>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</si>
  <si>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</si>
  <si>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</si>
  <si>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</si>
  <si>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</si>
  <si>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</si>
  <si>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</si>
  <si>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</si>
  <si>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</si>
  <si>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</si>
  <si>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</si>
  <si>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</si>
  <si>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</si>
  <si>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</si>
  <si>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</si>
  <si>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</si>
  <si>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</si>
  <si>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</si>
  <si>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</si>
  <si>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</si>
  <si>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</si>
  <si>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</si>
  <si>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</si>
  <si>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</si>
  <si>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</si>
  <si>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</si>
  <si>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Notas de Desglose Estado de Variación en la Hacienda Pública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</si>
  <si>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</si>
  <si>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</si>
  <si>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</si>
  <si>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</si>
  <si>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</si>
  <si>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</si>
  <si>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</si>
  <si>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</si>
  <si>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</si>
  <si>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</si>
  <si>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</si>
  <si>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</si>
  <si>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</si>
  <si>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</si>
  <si>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</si>
  <si>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</si>
  <si>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</si>
  <si>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</si>
  <si>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</si>
  <si>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</si>
  <si>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</si>
  <si>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</si>
  <si>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</si>
  <si>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</t>
  </si>
  <si>
    <t>Subsidio</t>
  </si>
  <si>
    <t>(Cifras en pesos)</t>
  </si>
  <si>
    <t>Concepto</t>
  </si>
  <si>
    <t>Cargos del Período</t>
  </si>
  <si>
    <t>Abonos del Período</t>
  </si>
  <si>
    <t>Conciliación entre los Ingresos Presupuestarios y Contables</t>
  </si>
  <si>
    <t>Conciliación entre los Egresos Presupuestarios y los Gastos Contables</t>
  </si>
  <si>
    <t>PATRONATO DE NOMBEROS DE LEON GTO.</t>
  </si>
  <si>
    <t>JUAN MARTIN SILVA LARA</t>
  </si>
  <si>
    <t>TERRENO TURISTICO DE MEXICO, SA DE CV</t>
  </si>
  <si>
    <t>INFONACOT</t>
  </si>
  <si>
    <t>CAJA DE PRESTACIONES SOCIALES DE BOMBERO</t>
  </si>
  <si>
    <t>IMPULSORA PROMOBIEN S A DE C V</t>
  </si>
  <si>
    <t>RICARDO DE JESUS VELEZ LOPEZ</t>
  </si>
  <si>
    <t>11231-0000-0054-0000</t>
  </si>
  <si>
    <t>11231-0000-0096-0000</t>
  </si>
  <si>
    <t>11231-0000-0101-0000</t>
  </si>
  <si>
    <t>11231-0000-0102-0000</t>
  </si>
  <si>
    <t>11231-0000-0121-0000</t>
  </si>
  <si>
    <t>POR RECUPERAR EN EL SIGUEINTE MES</t>
  </si>
  <si>
    <t>EDENRED DE MEXICO, S.A. DE C.V.</t>
  </si>
  <si>
    <t>11310-0000-0001-0001</t>
  </si>
  <si>
    <t>SE AMORTIZA EN EL SIGUIENTE MES</t>
  </si>
  <si>
    <t>TERRENOS</t>
  </si>
  <si>
    <t>12310-5810-0000-0000</t>
  </si>
  <si>
    <t>Edificios no residenciales</t>
  </si>
  <si>
    <t>12330-5831-0000-0000</t>
  </si>
  <si>
    <t>OTROS BIENES INMUEBLES</t>
  </si>
  <si>
    <t>12390-0000-0000-0000</t>
  </si>
  <si>
    <t>EQUIPO DE COMPUTO</t>
  </si>
  <si>
    <t>12410-5151-0001-0000</t>
  </si>
  <si>
    <t>OTROS MOBILIARIO Y EQUIPOS DE ADMINISTRA</t>
  </si>
  <si>
    <t>12410-5191-0001-0000</t>
  </si>
  <si>
    <t>MUEBLES DE OFICINAS Y ESTANTERIA</t>
  </si>
  <si>
    <t>12411-5111-0000-0000</t>
  </si>
  <si>
    <t>MUEBLES, EXCEPTO DE OFICINA Y ESTANTERÍA</t>
  </si>
  <si>
    <t>12419-5121-0000-0000</t>
  </si>
  <si>
    <t>EQUIPOS Y APARATOS AUDIOVISUALES</t>
  </si>
  <si>
    <t>12420-5211-0000-0000</t>
  </si>
  <si>
    <t>CÁMARAS FOTOGRÁFICAS Y DE VIDEO</t>
  </si>
  <si>
    <t>EQUIPO MEDICO Y DE LABORATORIO</t>
  </si>
  <si>
    <t>12431-5321-0000-0000</t>
  </si>
  <si>
    <t>EQUIPO MEDICO</t>
  </si>
  <si>
    <t>12432-5311-0000-0000</t>
  </si>
  <si>
    <t>VEHICULOS Y EQUIPO TERRESTRE</t>
  </si>
  <si>
    <t>12441-5411-0001-0000</t>
  </si>
  <si>
    <t>ARMAMENTO DE DEFENSA PUBLICA</t>
  </si>
  <si>
    <t>12450-5511-0000-0000</t>
  </si>
  <si>
    <t>EQUIPOS Y APARATOS DE COMUNICACION Y TEL</t>
  </si>
  <si>
    <t>12465-5651-0000-0000</t>
  </si>
  <si>
    <t>HERRAMIENTAS Y MAQUINAS-HERRAMIENTA</t>
  </si>
  <si>
    <t>12467-5671-0000-0000</t>
  </si>
  <si>
    <t>OTROS EQUIPOS</t>
  </si>
  <si>
    <t>12469-5691-0000-0000</t>
  </si>
  <si>
    <t>SOFWARE</t>
  </si>
  <si>
    <t>12510-5911-0000-0000</t>
  </si>
  <si>
    <t>MARCAS</t>
  </si>
  <si>
    <t>12522-5931-0001-0000</t>
  </si>
  <si>
    <t>LICENCIAS INFORMATICAS E INTELECTUALES</t>
  </si>
  <si>
    <t>12540-5971-0000-0000</t>
  </si>
  <si>
    <t>LINEA RECTA</t>
  </si>
  <si>
    <t>BUEN ESTADO</t>
  </si>
  <si>
    <t>OBSOLETO Y DEPRECIADO</t>
  </si>
  <si>
    <t>MANTENIMIENTO RECURRENTE</t>
  </si>
  <si>
    <t>GRATIFICACION FIN DE AÑO</t>
  </si>
  <si>
    <t>ESTIMULOS</t>
  </si>
  <si>
    <t>21111-0000-0005-0000</t>
  </si>
  <si>
    <t>21111-0000-0006-0000</t>
  </si>
  <si>
    <t>PRESTACION CONTRACTUAL ETIQUETADA</t>
  </si>
  <si>
    <t>SE PAGA EN EL SIGUIENTE MES</t>
  </si>
  <si>
    <t>I S R HONORARIOS</t>
  </si>
  <si>
    <t>IMPUESTO CEDULAR HONORARIOS</t>
  </si>
  <si>
    <t>ISPT</t>
  </si>
  <si>
    <t>2 % NOMINAS</t>
  </si>
  <si>
    <t>IVA RETENIDO</t>
  </si>
  <si>
    <t>IVA TRASLADADO</t>
  </si>
  <si>
    <t>21121-0000-0152-0000</t>
  </si>
  <si>
    <t>21171-0000-0001-0000</t>
  </si>
  <si>
    <t>21171-0000-0004-0000</t>
  </si>
  <si>
    <t>21171-0000-0007-0000</t>
  </si>
  <si>
    <t>21171-0000-0008-0000</t>
  </si>
  <si>
    <t>21171-0000-0009-0000</t>
  </si>
  <si>
    <t>21171-0000-0011-0000</t>
  </si>
  <si>
    <t>ASOCIACION DE EMPRESAS PROVEEDORAS INDUS</t>
  </si>
  <si>
    <t>MA. ESTHER MARTINEZ ORTEGA</t>
  </si>
  <si>
    <t>21290-0000-0003-0065</t>
  </si>
  <si>
    <t>21290-0000-0003-0073</t>
  </si>
  <si>
    <t>INGRESOS POR ACTIVIDAD PROPIA</t>
  </si>
  <si>
    <t>SUBSIDIO MUNICIPAL</t>
  </si>
  <si>
    <t>PATRIMONIAL</t>
  </si>
  <si>
    <t>RECURSO MUNICIPAL</t>
  </si>
  <si>
    <t>RECURSO MUNICIPAL Y PROPIO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</si>
  <si>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</si>
  <si>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</si>
  <si>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</si>
  <si>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</si>
  <si>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</si>
  <si>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</si>
  <si>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11112-0000-0005-0000</t>
  </si>
  <si>
    <t>CAJA CHICA PREVENCION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</si>
  <si>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</si>
  <si>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</si>
  <si>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</si>
  <si>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</si>
  <si>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</si>
  <si>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</si>
  <si>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11121-0000-0002-0001</t>
  </si>
  <si>
    <t>BANCOMER CTA 10770715</t>
  </si>
  <si>
    <t>Bajo protesta de decir verdad declaramos que los Estados Financieros y sus notas, son razonablemente correctos y son responsabilidad del emisor.</t>
  </si>
  <si>
    <t>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</si>
  <si>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RODRÍGUEZ RENDÓN </t>
  </si>
  <si>
    <t>___________________________________</t>
  </si>
  <si>
    <t>ADEUDO INFONAVIT</t>
  </si>
  <si>
    <t>CUOTAS IMSS</t>
  </si>
  <si>
    <t>21172-0000-0004-0000</t>
  </si>
  <si>
    <t>21172-0000-0005-0000</t>
  </si>
  <si>
    <t>DIRECTOR GENERAL           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</si>
  <si>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</si>
  <si>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ROTOPLAS, S.A DE C.V.</t>
  </si>
  <si>
    <t>11231-0000-0131-0000</t>
  </si>
  <si>
    <t>BANCO DEL BAJIO, SA</t>
  </si>
  <si>
    <t>21290-0000-0003-0066</t>
  </si>
  <si>
    <t>LAURA IVONNE GARZA ZAPIEN</t>
  </si>
  <si>
    <t>21290-0000-0003-0077</t>
  </si>
  <si>
    <t>AQUITEX SA DE CV</t>
  </si>
  <si>
    <t>21290-0000-0003-0082</t>
  </si>
  <si>
    <t>SEROC CORRUGADOS S.A. DE C.V.</t>
  </si>
  <si>
    <t>21290-0000-0003-0083</t>
  </si>
  <si>
    <t>DISTRIBUCIONES SAGAJI SA DE CV</t>
  </si>
  <si>
    <t>Correspondiente del 01 de Enero al 30 de Septiembre de 2018</t>
  </si>
  <si>
    <t>11221-0000-0002-0000</t>
  </si>
  <si>
    <t>11231-0000-0112-0000</t>
  </si>
  <si>
    <t>CIATEC, A.C.</t>
  </si>
  <si>
    <t>11231-0000-0117-0000</t>
  </si>
  <si>
    <t>ELEAZAR HERNANDEZ ALCANTAR</t>
  </si>
  <si>
    <t>11231-0000-0139-0000</t>
  </si>
  <si>
    <t>ALIGERADOS PADDA S.A. DE C.V.</t>
  </si>
  <si>
    <t>12423-5230-0000-0000</t>
  </si>
  <si>
    <t>21290-0000-0003-0084</t>
  </si>
  <si>
    <t>NUEVA WAL MART DE MEXICO S A DE C V</t>
  </si>
  <si>
    <t>11249-0000-0001-0001</t>
  </si>
  <si>
    <t>IVA ACREDITABLE</t>
  </si>
  <si>
    <t>21171-0000-0003-0000</t>
  </si>
  <si>
    <t>I S R ASIMILADOS</t>
  </si>
  <si>
    <t>21290-0000-0003-0087</t>
  </si>
  <si>
    <t>CI BANCO S.A , INSTITUCION DE BANCA MULT</t>
  </si>
  <si>
    <t>21290-0000-0003-0088</t>
  </si>
  <si>
    <t>EDUCATIVO TOLITAS A.C.</t>
  </si>
  <si>
    <t>21290-0000-0003-0089</t>
  </si>
  <si>
    <t>AMTRIX CAR CRED EXP</t>
  </si>
  <si>
    <t>21290-0000-0003-0090</t>
  </si>
  <si>
    <t>TOYOMOTORS SA DE CV</t>
  </si>
  <si>
    <t>21121-0000-0071-0000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</si>
</sst>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1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6" fillId="0" borderId="0"/>
    <xf numFmtId="0" fontId="16" fillId="0" borderId="0"/>
    <xf numFmtId="0" fontId="7" fillId="0" borderId="0"/>
    <xf numFmtId="0" fontId="19" fillId="0" borderId="0" applyNumberForma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99">
    <xf numFmtId="0" fontId="0" fillId="0" borderId="0" xfId="0"/>
    <xf numFmtId="0" fontId="12" fillId="0" borderId="0" xfId="0" applyFont="1"/>
    <xf numFmtId="0" fontId="9" fillId="0" borderId="0" xfId="0" applyFont="1"/>
    <xf numFmtId="0" fontId="8" fillId="0" borderId="0" xfId="0" applyFont="1"/>
    <xf numFmtId="0" fontId="8" fillId="0" borderId="0" xfId="0" applyFont="1" applyFill="1"/>
    <xf numFmtId="0" fontId="8" fillId="0" borderId="0" xfId="0" applyFont="1" applyBorder="1"/>
    <xf numFmtId="0" fontId="12" fillId="0" borderId="0" xfId="0" applyFont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Border="1"/>
    <xf numFmtId="0" fontId="8" fillId="0" borderId="0" xfId="0" applyFont="1" applyFill="1" applyBorder="1"/>
    <xf numFmtId="0" fontId="2" fillId="0" borderId="0" xfId="3" applyFont="1" applyFill="1" applyBorder="1"/>
    <xf numFmtId="0" fontId="3" fillId="0" borderId="0" xfId="3" applyFont="1" applyFill="1" applyBorder="1"/>
    <xf numFmtId="0" fontId="3" fillId="0" borderId="0" xfId="3" applyFont="1" applyFill="1" applyBorder="1" applyAlignment="1">
      <alignment horizontal="left" wrapText="1"/>
    </xf>
    <xf numFmtId="0" fontId="3" fillId="0" borderId="0" xfId="3" applyFont="1" applyFill="1" applyBorder="1" applyAlignment="1">
      <alignment horizontal="left"/>
    </xf>
    <xf numFmtId="0" fontId="2" fillId="0" borderId="0" xfId="3" applyFont="1" applyFill="1" applyBorder="1" applyAlignment="1">
      <alignment horizontal="left" wrapText="1"/>
    </xf>
    <xf numFmtId="0" fontId="3" fillId="0" borderId="0" xfId="3" applyFont="1" applyFill="1"/>
    <xf numFmtId="0" fontId="12" fillId="0" borderId="16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0" fontId="8" fillId="0" borderId="1" xfId="4" quotePrefix="1" applyFont="1" applyFill="1" applyBorder="1"/>
    <xf numFmtId="0" fontId="8" fillId="0" borderId="1" xfId="4" applyFont="1" applyFill="1" applyBorder="1"/>
    <xf numFmtId="0" fontId="12" fillId="0" borderId="20" xfId="3" applyFont="1" applyFill="1" applyBorder="1" applyAlignment="1">
      <alignment horizontal="center" vertical="center" wrapText="1"/>
    </xf>
    <xf numFmtId="0" fontId="8" fillId="0" borderId="3" xfId="4" applyFont="1" applyFill="1" applyBorder="1"/>
    <xf numFmtId="0" fontId="12" fillId="0" borderId="21" xfId="3" applyFont="1" applyFill="1" applyBorder="1" applyAlignment="1">
      <alignment horizontal="center" vertical="center" wrapText="1"/>
    </xf>
    <xf numFmtId="0" fontId="8" fillId="0" borderId="18" xfId="4" applyFont="1" applyFill="1" applyBorder="1"/>
    <xf numFmtId="0" fontId="12" fillId="0" borderId="17" xfId="3" applyFont="1" applyFill="1" applyBorder="1" applyAlignment="1">
      <alignment horizontal="left" vertical="center" wrapText="1"/>
    </xf>
    <xf numFmtId="4" fontId="12" fillId="0" borderId="17" xfId="3" applyNumberFormat="1" applyFont="1" applyFill="1" applyBorder="1" applyAlignment="1">
      <alignment horizontal="right" wrapText="1"/>
    </xf>
    <xf numFmtId="0" fontId="12" fillId="0" borderId="0" xfId="3" applyFont="1" applyFill="1" applyBorder="1" applyAlignment="1">
      <alignment horizontal="left" vertical="center" wrapText="1"/>
    </xf>
    <xf numFmtId="4" fontId="12" fillId="0" borderId="0" xfId="3" applyNumberFormat="1" applyFont="1" applyFill="1" applyBorder="1" applyAlignment="1">
      <alignment horizontal="right" wrapText="1"/>
    </xf>
    <xf numFmtId="0" fontId="3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8" fillId="0" borderId="0" xfId="0" applyFont="1" applyAlignment="1"/>
    <xf numFmtId="0" fontId="8" fillId="0" borderId="0" xfId="0" applyFont="1"/>
    <xf numFmtId="0" fontId="8" fillId="0" borderId="0" xfId="0" applyFont="1"/>
    <xf numFmtId="0" fontId="2" fillId="0" borderId="0" xfId="3" applyFont="1" applyBorder="1" applyAlignment="1">
      <alignment vertical="top"/>
    </xf>
    <xf numFmtId="0" fontId="3" fillId="0" borderId="0" xfId="3" applyFont="1" applyFill="1" applyBorder="1" applyAlignment="1">
      <alignment horizontal="left" indent="1"/>
    </xf>
    <xf numFmtId="0" fontId="3" fillId="0" borderId="0" xfId="0" applyFont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left" indent="1"/>
      <protection locked="0"/>
    </xf>
    <xf numFmtId="0" fontId="3" fillId="0" borderId="9" xfId="0" applyFont="1" applyFill="1" applyBorder="1" applyProtection="1">
      <protection locked="0"/>
    </xf>
    <xf numFmtId="0" fontId="2" fillId="0" borderId="6" xfId="0" applyFont="1" applyFill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1" fillId="0" borderId="0" xfId="0" applyFont="1" applyBorder="1" applyAlignment="1">
      <alignment horizontal="left" vertical="top" indent="1"/>
    </xf>
    <xf numFmtId="0" fontId="10" fillId="3" borderId="1" xfId="3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8" xfId="3" applyFont="1" applyFill="1" applyBorder="1" applyAlignment="1">
      <alignment horizontal="center" vertical="center" wrapText="1"/>
    </xf>
    <xf numFmtId="0" fontId="10" fillId="3" borderId="0" xfId="3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2" borderId="0" xfId="3" applyFont="1" applyFill="1" applyBorder="1" applyAlignment="1">
      <alignment horizontal="center" vertical="center" wrapText="1"/>
    </xf>
    <xf numFmtId="0" fontId="1" fillId="0" borderId="0" xfId="3" applyFont="1" applyBorder="1" applyAlignment="1">
      <alignment horizontal="left" vertical="top" wrapText="1" indent="1"/>
    </xf>
    <xf numFmtId="0" fontId="1" fillId="0" borderId="0" xfId="3" applyFont="1" applyFill="1" applyBorder="1" applyAlignment="1">
      <alignment horizontal="left" vertical="top" wrapText="1" indent="1"/>
    </xf>
    <xf numFmtId="0" fontId="12" fillId="2" borderId="0" xfId="0" applyFont="1" applyFill="1" applyBorder="1" applyAlignment="1">
      <alignment horizontal="center" vertical="center"/>
    </xf>
    <xf numFmtId="0" fontId="1" fillId="0" borderId="0" xfId="3" applyFont="1" applyBorder="1" applyAlignment="1">
      <alignment horizontal="left" vertical="top" indent="1"/>
    </xf>
    <xf numFmtId="0" fontId="1" fillId="0" borderId="0" xfId="3" applyFont="1" applyFill="1" applyBorder="1" applyAlignment="1">
      <alignment horizontal="left" vertical="top" indent="1"/>
    </xf>
    <xf numFmtId="0" fontId="3" fillId="0" borderId="0" xfId="3" applyFont="1" applyBorder="1" applyAlignment="1">
      <alignment horizontal="left" vertical="top" indent="1"/>
    </xf>
    <xf numFmtId="0" fontId="1" fillId="0" borderId="0" xfId="0" applyFont="1" applyFill="1" applyBorder="1" applyAlignment="1">
      <alignment horizontal="left" vertical="top" indent="1"/>
    </xf>
    <xf numFmtId="0" fontId="8" fillId="0" borderId="0" xfId="0" applyFont="1" applyBorder="1" applyAlignment="1">
      <alignment horizontal="justify" vertical="center"/>
    </xf>
    <xf numFmtId="0" fontId="6" fillId="0" borderId="0" xfId="0" applyFont="1" applyFill="1" applyBorder="1" applyAlignment="1">
      <alignment horizontal="left" vertical="top" indent="1"/>
    </xf>
    <xf numFmtId="0" fontId="6" fillId="0" borderId="0" xfId="3" applyFont="1" applyBorder="1" applyAlignment="1">
      <alignment horizontal="left" vertical="top" indent="1"/>
    </xf>
    <xf numFmtId="0" fontId="12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0" xfId="3" applyFont="1" applyFill="1" applyBorder="1" applyAlignment="1">
      <alignment horizontal="left" vertical="top" indent="1"/>
    </xf>
    <xf numFmtId="0" fontId="8" fillId="0" borderId="0" xfId="0" applyFont="1" applyBorder="1" applyAlignment="1"/>
    <xf numFmtId="0" fontId="6" fillId="0" borderId="0" xfId="3" applyFont="1" applyBorder="1" applyAlignment="1">
      <alignment horizontal="left" vertical="top" wrapText="1" indent="1"/>
    </xf>
    <xf numFmtId="0" fontId="13" fillId="5" borderId="0" xfId="8" applyFont="1" applyFill="1" applyAlignment="1">
      <alignment horizontal="right" vertical="center"/>
    </xf>
    <xf numFmtId="0" fontId="17" fillId="5" borderId="0" xfId="8" applyFont="1" applyFill="1" applyAlignment="1">
      <alignment horizontal="left" vertical="center"/>
    </xf>
    <xf numFmtId="0" fontId="14" fillId="0" borderId="0" xfId="8" applyFont="1" applyAlignment="1">
      <alignment vertical="center"/>
    </xf>
    <xf numFmtId="0" fontId="17" fillId="5" borderId="0" xfId="8" applyFont="1" applyFill="1" applyAlignment="1">
      <alignment vertical="center"/>
    </xf>
    <xf numFmtId="0" fontId="17" fillId="6" borderId="0" xfId="8" applyFont="1" applyFill="1" applyAlignment="1">
      <alignment horizontal="center" vertical="center"/>
    </xf>
    <xf numFmtId="0" fontId="17" fillId="6" borderId="0" xfId="8" applyFont="1" applyFill="1"/>
    <xf numFmtId="0" fontId="14" fillId="0" borderId="0" xfId="8" applyFont="1"/>
    <xf numFmtId="0" fontId="18" fillId="7" borderId="0" xfId="8" applyFont="1" applyFill="1"/>
    <xf numFmtId="0" fontId="14" fillId="0" borderId="0" xfId="8" applyFont="1" applyAlignment="1">
      <alignment horizontal="center"/>
    </xf>
    <xf numFmtId="0" fontId="18" fillId="8" borderId="0" xfId="8" applyFont="1" applyFill="1"/>
    <xf numFmtId="4" fontId="14" fillId="0" borderId="0" xfId="8" applyNumberFormat="1" applyFont="1"/>
    <xf numFmtId="0" fontId="2" fillId="5" borderId="0" xfId="8" applyFont="1" applyFill="1" applyAlignment="1">
      <alignment horizontal="left" vertical="center"/>
    </xf>
    <xf numFmtId="0" fontId="14" fillId="0" borderId="0" xfId="8" applyFont="1" applyAlignment="1">
      <alignment horizontal="center" vertical="center"/>
    </xf>
    <xf numFmtId="9" fontId="14" fillId="0" borderId="0" xfId="8" applyNumberFormat="1" applyFont="1"/>
    <xf numFmtId="0" fontId="13" fillId="5" borderId="0" xfId="9" applyFont="1" applyFill="1" applyAlignment="1">
      <alignment horizontal="right" vertical="center"/>
    </xf>
    <xf numFmtId="0" fontId="2" fillId="5" borderId="0" xfId="9" applyFont="1" applyFill="1" applyAlignment="1">
      <alignment horizontal="left" vertical="center"/>
    </xf>
    <xf numFmtId="0" fontId="14" fillId="0" borderId="0" xfId="9" applyFont="1"/>
    <xf numFmtId="0" fontId="17" fillId="6" borderId="0" xfId="9" applyFont="1" applyFill="1" applyAlignment="1">
      <alignment horizontal="center" vertical="center"/>
    </xf>
    <xf numFmtId="0" fontId="17" fillId="6" borderId="0" xfId="9" applyFont="1" applyFill="1"/>
    <xf numFmtId="0" fontId="18" fillId="7" borderId="0" xfId="9" applyFont="1" applyFill="1"/>
    <xf numFmtId="0" fontId="14" fillId="0" borderId="0" xfId="9" applyFont="1" applyAlignment="1">
      <alignment horizontal="center"/>
    </xf>
    <xf numFmtId="4" fontId="14" fillId="0" borderId="0" xfId="9" applyNumberFormat="1" applyFont="1"/>
    <xf numFmtId="0" fontId="14" fillId="0" borderId="0" xfId="9" applyFont="1" applyAlignment="1">
      <alignment vertical="center"/>
    </xf>
    <xf numFmtId="0" fontId="13" fillId="5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2" fillId="0" borderId="0" xfId="10" applyFont="1" applyBorder="1"/>
    <xf numFmtId="0" fontId="2" fillId="0" borderId="22" xfId="10" applyFont="1" applyFill="1" applyBorder="1" applyAlignment="1" applyProtection="1">
      <alignment horizontal="center" vertical="center" wrapText="1"/>
      <protection locked="0"/>
    </xf>
    <xf numFmtId="0" fontId="2" fillId="0" borderId="24" xfId="10" applyFont="1" applyFill="1" applyBorder="1" applyAlignment="1" applyProtection="1">
      <alignment horizontal="center" vertical="center" wrapText="1"/>
      <protection locked="0"/>
    </xf>
    <xf numFmtId="0" fontId="13" fillId="4" borderId="1" xfId="10" applyFont="1" applyFill="1" applyBorder="1" applyAlignment="1">
      <alignment vertical="center"/>
    </xf>
    <xf numFmtId="4" fontId="12" fillId="4" borderId="1" xfId="10" applyNumberFormat="1" applyFont="1" applyFill="1" applyBorder="1" applyAlignment="1">
      <alignment horizontal="right"/>
    </xf>
    <xf numFmtId="0" fontId="13" fillId="0" borderId="10" xfId="10" applyFont="1" applyFill="1" applyBorder="1" applyAlignment="1">
      <alignment vertical="center"/>
    </xf>
    <xf numFmtId="0" fontId="13" fillId="0" borderId="10" xfId="10" applyFont="1" applyFill="1" applyBorder="1" applyAlignment="1">
      <alignment horizontal="right" vertical="center"/>
    </xf>
    <xf numFmtId="4" fontId="12" fillId="0" borderId="10" xfId="10" applyNumberFormat="1" applyFont="1" applyFill="1" applyBorder="1" applyAlignment="1">
      <alignment horizontal="right"/>
    </xf>
    <xf numFmtId="0" fontId="13" fillId="0" borderId="2" xfId="10" applyFont="1" applyFill="1" applyBorder="1" applyAlignment="1">
      <alignment vertical="center"/>
    </xf>
    <xf numFmtId="0" fontId="13" fillId="0" borderId="13" xfId="10" applyFont="1" applyFill="1" applyBorder="1" applyAlignment="1">
      <alignment vertical="center" wrapText="1"/>
    </xf>
    <xf numFmtId="4" fontId="13" fillId="0" borderId="1" xfId="10" applyNumberFormat="1" applyFont="1" applyFill="1" applyBorder="1" applyAlignment="1">
      <alignment horizontal="right" vertical="center" wrapText="1"/>
    </xf>
    <xf numFmtId="4" fontId="8" fillId="0" borderId="1" xfId="10" applyNumberFormat="1" applyFont="1" applyFill="1" applyBorder="1" applyAlignment="1">
      <alignment horizontal="right"/>
    </xf>
    <xf numFmtId="0" fontId="8" fillId="0" borderId="2" xfId="10" applyFont="1" applyBorder="1"/>
    <xf numFmtId="0" fontId="14" fillId="0" borderId="13" xfId="10" applyFont="1" applyFill="1" applyBorder="1" applyAlignment="1">
      <alignment horizontal="left" vertical="center" wrapText="1"/>
    </xf>
    <xf numFmtId="4" fontId="14" fillId="0" borderId="1" xfId="10" applyNumberFormat="1" applyFont="1" applyFill="1" applyBorder="1" applyAlignment="1">
      <alignment horizontal="right" vertical="center" wrapText="1" indent="1"/>
    </xf>
    <xf numFmtId="4" fontId="14" fillId="0" borderId="23" xfId="10" applyNumberFormat="1" applyFont="1" applyFill="1" applyBorder="1" applyAlignment="1">
      <alignment horizontal="right" vertical="center"/>
    </xf>
    <xf numFmtId="4" fontId="14" fillId="0" borderId="11" xfId="10" applyNumberFormat="1" applyFont="1" applyFill="1" applyBorder="1" applyAlignment="1">
      <alignment horizontal="right" vertical="center"/>
    </xf>
    <xf numFmtId="0" fontId="14" fillId="0" borderId="2" xfId="10" applyFont="1" applyFill="1" applyBorder="1" applyAlignment="1">
      <alignment horizontal="left" vertical="center"/>
    </xf>
    <xf numFmtId="0" fontId="14" fillId="0" borderId="10" xfId="10" applyFont="1" applyFill="1" applyBorder="1" applyAlignment="1">
      <alignment horizontal="left" vertical="center" wrapText="1"/>
    </xf>
    <xf numFmtId="4" fontId="14" fillId="0" borderId="10" xfId="10" applyNumberFormat="1" applyFont="1" applyFill="1" applyBorder="1" applyAlignment="1">
      <alignment horizontal="right" vertical="center" wrapText="1" indent="1"/>
    </xf>
    <xf numFmtId="4" fontId="14" fillId="0" borderId="24" xfId="10" applyNumberFormat="1" applyFont="1" applyFill="1" applyBorder="1" applyAlignment="1">
      <alignment horizontal="right" vertical="center"/>
    </xf>
    <xf numFmtId="0" fontId="14" fillId="0" borderId="13" xfId="10" applyFont="1" applyFill="1" applyBorder="1" applyAlignment="1">
      <alignment horizontal="left" vertical="center"/>
    </xf>
    <xf numFmtId="4" fontId="14" fillId="0" borderId="1" xfId="10" applyNumberFormat="1" applyFont="1" applyFill="1" applyBorder="1" applyAlignment="1">
      <alignment horizontal="right" vertical="center" indent="1"/>
    </xf>
    <xf numFmtId="0" fontId="14" fillId="0" borderId="10" xfId="10" applyFont="1" applyFill="1" applyBorder="1" applyAlignment="1">
      <alignment horizontal="left" vertical="center"/>
    </xf>
    <xf numFmtId="4" fontId="14" fillId="0" borderId="12" xfId="10" applyNumberFormat="1" applyFont="1" applyFill="1" applyBorder="1" applyAlignment="1">
      <alignment horizontal="right" vertical="center" indent="1"/>
    </xf>
    <xf numFmtId="4" fontId="13" fillId="0" borderId="25" xfId="10" applyNumberFormat="1" applyFont="1" applyFill="1" applyBorder="1" applyAlignment="1">
      <alignment horizontal="right" vertical="center"/>
    </xf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3" fillId="4" borderId="22" xfId="10" applyFont="1" applyFill="1" applyBorder="1" applyAlignment="1">
      <alignment vertical="center"/>
    </xf>
    <xf numFmtId="0" fontId="13" fillId="4" borderId="2" xfId="10" applyFont="1" applyFill="1" applyBorder="1" applyAlignment="1">
      <alignment vertical="center"/>
    </xf>
    <xf numFmtId="4" fontId="13" fillId="0" borderId="2" xfId="10" applyNumberFormat="1" applyFont="1" applyFill="1" applyBorder="1" applyAlignment="1">
      <alignment horizontal="right" vertical="center"/>
    </xf>
    <xf numFmtId="4" fontId="12" fillId="4" borderId="1" xfId="10" applyNumberFormat="1" applyFont="1" applyFill="1" applyBorder="1"/>
    <xf numFmtId="0" fontId="8" fillId="0" borderId="10" xfId="10" applyFont="1" applyBorder="1"/>
    <xf numFmtId="4" fontId="13" fillId="0" borderId="10" xfId="10" applyNumberFormat="1" applyFont="1" applyFill="1" applyBorder="1" applyAlignment="1">
      <alignment horizontal="right" vertical="center"/>
    </xf>
    <xf numFmtId="4" fontId="12" fillId="0" borderId="10" xfId="10" applyNumberFormat="1" applyFont="1" applyFill="1" applyBorder="1"/>
    <xf numFmtId="0" fontId="13" fillId="0" borderId="13" xfId="10" applyFont="1" applyFill="1" applyBorder="1" applyAlignment="1">
      <alignment vertical="center"/>
    </xf>
    <xf numFmtId="4" fontId="12" fillId="0" borderId="1" xfId="10" applyNumberFormat="1" applyFont="1" applyFill="1" applyBorder="1"/>
    <xf numFmtId="0" fontId="14" fillId="0" borderId="13" xfId="10" applyFont="1" applyFill="1" applyBorder="1" applyAlignment="1">
      <alignment horizontal="left" vertical="center" wrapText="1" indent="1"/>
    </xf>
    <xf numFmtId="4" fontId="8" fillId="0" borderId="23" xfId="10" applyNumberFormat="1" applyFont="1" applyFill="1" applyBorder="1"/>
    <xf numFmtId="4" fontId="8" fillId="0" borderId="11" xfId="10" applyNumberFormat="1" applyFont="1" applyFill="1" applyBorder="1"/>
    <xf numFmtId="0" fontId="14" fillId="0" borderId="13" xfId="10" applyFont="1" applyFill="1" applyBorder="1" applyAlignment="1">
      <alignment horizontal="left" vertical="center" indent="1"/>
    </xf>
    <xf numFmtId="0" fontId="14" fillId="0" borderId="10" xfId="10" applyFont="1" applyFill="1" applyBorder="1" applyAlignment="1">
      <alignment vertical="center"/>
    </xf>
    <xf numFmtId="4" fontId="14" fillId="0" borderId="10" xfId="10" applyNumberFormat="1" applyFont="1" applyFill="1" applyBorder="1" applyAlignment="1">
      <alignment horizontal="right" vertical="center"/>
    </xf>
    <xf numFmtId="4" fontId="8" fillId="0" borderId="24" xfId="10" applyNumberFormat="1" applyFont="1" applyFill="1" applyBorder="1"/>
    <xf numFmtId="4" fontId="13" fillId="0" borderId="1" xfId="10" applyNumberFormat="1" applyFont="1" applyFill="1" applyBorder="1" applyAlignment="1">
      <alignment horizontal="right" vertical="center"/>
    </xf>
    <xf numFmtId="4" fontId="8" fillId="0" borderId="0" xfId="10" applyNumberFormat="1" applyFont="1"/>
    <xf numFmtId="0" fontId="13" fillId="0" borderId="0" xfId="9" applyFont="1" applyAlignment="1">
      <alignment horizontal="center"/>
    </xf>
    <xf numFmtId="0" fontId="13" fillId="0" borderId="0" xfId="9" applyFont="1"/>
    <xf numFmtId="0" fontId="20" fillId="0" borderId="5" xfId="11" applyFont="1" applyFill="1" applyBorder="1" applyAlignment="1" applyProtection="1">
      <alignment horizontal="center"/>
      <protection locked="0"/>
    </xf>
    <xf numFmtId="0" fontId="20" fillId="0" borderId="9" xfId="11" applyFont="1" applyFill="1" applyBorder="1" applyProtection="1">
      <protection locked="0"/>
    </xf>
    <xf numFmtId="0" fontId="14" fillId="10" borderId="0" xfId="8" applyFont="1" applyFill="1" applyAlignment="1">
      <alignment horizontal="center"/>
    </xf>
    <xf numFmtId="0" fontId="14" fillId="11" borderId="0" xfId="8" applyFont="1" applyFill="1" applyAlignment="1">
      <alignment horizontal="center"/>
    </xf>
    <xf numFmtId="0" fontId="14" fillId="0" borderId="0" xfId="8" applyFont="1" applyAlignment="1">
      <alignment wrapText="1"/>
    </xf>
    <xf numFmtId="0" fontId="14" fillId="0" borderId="0" xfId="8" applyFont="1" applyFill="1" applyAlignment="1">
      <alignment horizontal="center"/>
    </xf>
    <xf numFmtId="9" fontId="14" fillId="0" borderId="0" xfId="13" applyFont="1"/>
    <xf numFmtId="0" fontId="14" fillId="0" borderId="0" xfId="9" applyFont="1" applyAlignment="1">
      <alignment wrapText="1"/>
    </xf>
    <xf numFmtId="43" fontId="13" fillId="0" borderId="1" xfId="12" applyFont="1" applyFill="1" applyBorder="1" applyAlignment="1">
      <alignment horizontal="right" vertical="center"/>
    </xf>
    <xf numFmtId="0" fontId="3" fillId="0" borderId="0" xfId="3" applyFont="1" applyAlignment="1" applyProtection="1">
      <alignment vertical="top"/>
      <protection locked="0"/>
    </xf>
    <xf numFmtId="0" fontId="3" fillId="0" borderId="0" xfId="3" applyFont="1" applyAlignment="1" applyProtection="1">
      <alignment vertical="top" wrapText="1"/>
      <protection locked="0"/>
    </xf>
    <xf numFmtId="0" fontId="3" fillId="0" borderId="0" xfId="3" applyFont="1" applyBorder="1" applyAlignment="1" applyProtection="1">
      <alignment horizontal="left" vertical="top" wrapText="1"/>
      <protection locked="0"/>
    </xf>
    <xf numFmtId="0" fontId="3" fillId="0" borderId="0" xfId="3" applyFont="1" applyFill="1" applyBorder="1" applyAlignment="1" applyProtection="1">
      <alignment vertical="top" wrapText="1"/>
      <protection locked="0"/>
    </xf>
    <xf numFmtId="0" fontId="3" fillId="0" borderId="0" xfId="3" applyFont="1" applyAlignment="1" applyProtection="1">
      <alignment wrapText="1"/>
      <protection locked="0"/>
    </xf>
    <xf numFmtId="0" fontId="14" fillId="12" borderId="0" xfId="8" applyFont="1" applyFill="1" applyAlignment="1">
      <alignment horizontal="center"/>
    </xf>
    <xf numFmtId="4" fontId="14" fillId="12" borderId="0" xfId="8" applyNumberFormat="1" applyFont="1" applyFill="1"/>
    <xf numFmtId="4" fontId="14" fillId="0" borderId="0" xfId="8" applyNumberFormat="1" applyFont="1" applyFill="1"/>
    <xf numFmtId="4" fontId="13" fillId="0" borderId="0" xfId="8" applyNumberFormat="1" applyFont="1"/>
    <xf numFmtId="4" fontId="12" fillId="0" borderId="0" xfId="8" applyNumberFormat="1" applyFont="1"/>
    <xf numFmtId="4" fontId="14" fillId="12" borderId="0" xfId="9" applyNumberFormat="1" applyFont="1" applyFill="1"/>
    <xf numFmtId="4" fontId="13" fillId="0" borderId="0" xfId="9" applyNumberFormat="1" applyFont="1"/>
    <xf numFmtId="0" fontId="14" fillId="0" borderId="0" xfId="9" applyFont="1" applyFill="1"/>
    <xf numFmtId="4" fontId="14" fillId="0" borderId="0" xfId="9" applyNumberFormat="1" applyFont="1" applyFill="1"/>
    <xf numFmtId="0" fontId="14" fillId="12" borderId="0" xfId="9" applyFont="1" applyFill="1" applyAlignment="1">
      <alignment horizontal="center"/>
    </xf>
    <xf numFmtId="4" fontId="13" fillId="12" borderId="0" xfId="9" applyNumberFormat="1" applyFont="1" applyFill="1"/>
    <xf numFmtId="0" fontId="14" fillId="0" borderId="0" xfId="9" applyFont="1" applyFill="1" applyAlignment="1">
      <alignment horizontal="center"/>
    </xf>
    <xf numFmtId="43" fontId="14" fillId="0" borderId="0" xfId="12" applyFont="1"/>
    <xf numFmtId="0" fontId="13" fillId="0" borderId="0" xfId="9" applyFont="1" applyFill="1"/>
    <xf numFmtId="43" fontId="13" fillId="0" borderId="0" xfId="12" applyFont="1" applyFill="1"/>
    <xf numFmtId="43" fontId="14" fillId="0" borderId="0" xfId="12" applyFont="1" applyFill="1"/>
    <xf numFmtId="4" fontId="13" fillId="12" borderId="0" xfId="8" applyNumberFormat="1" applyFont="1" applyFill="1"/>
    <xf numFmtId="0" fontId="13" fillId="12" borderId="0" xfId="8" applyFont="1" applyFill="1" applyAlignment="1">
      <alignment horizontal="center"/>
    </xf>
    <xf numFmtId="43" fontId="8" fillId="0" borderId="0" xfId="12" applyFont="1"/>
    <xf numFmtId="43" fontId="14" fillId="0" borderId="0" xfId="9" applyNumberFormat="1" applyFont="1" applyFill="1"/>
    <xf numFmtId="43" fontId="8" fillId="0" borderId="0" xfId="12" applyFont="1" applyFill="1"/>
    <xf numFmtId="43" fontId="8" fillId="0" borderId="0" xfId="10" applyNumberFormat="1" applyFont="1" applyFill="1"/>
    <xf numFmtId="0" fontId="13" fillId="0" borderId="0" xfId="8" applyFont="1" applyFill="1" applyAlignment="1">
      <alignment horizontal="center"/>
    </xf>
    <xf numFmtId="4" fontId="13" fillId="0" borderId="0" xfId="9" applyNumberFormat="1" applyFont="1" applyFill="1"/>
    <xf numFmtId="0" fontId="17" fillId="5" borderId="0" xfId="8" applyFont="1" applyFill="1" applyAlignment="1">
      <alignment horizontal="center" vertical="center"/>
    </xf>
    <xf numFmtId="0" fontId="13" fillId="5" borderId="0" xfId="8" applyFont="1" applyFill="1" applyAlignment="1">
      <alignment horizontal="center" vertical="center"/>
    </xf>
    <xf numFmtId="0" fontId="17" fillId="5" borderId="24" xfId="8" applyFont="1" applyFill="1" applyBorder="1" applyAlignment="1">
      <alignment horizontal="center" vertical="center"/>
    </xf>
    <xf numFmtId="0" fontId="2" fillId="5" borderId="0" xfId="8" applyFont="1" applyFill="1" applyAlignment="1">
      <alignment horizontal="center" vertical="center"/>
    </xf>
    <xf numFmtId="0" fontId="2" fillId="5" borderId="0" xfId="8" applyFont="1" applyFill="1" applyAlignment="1">
      <alignment vertical="center"/>
    </xf>
    <xf numFmtId="0" fontId="13" fillId="5" borderId="0" xfId="9" applyFont="1" applyFill="1" applyAlignment="1">
      <alignment horizontal="center"/>
    </xf>
    <xf numFmtId="0" fontId="13" fillId="5" borderId="0" xfId="9" applyFont="1" applyFill="1" applyAlignment="1">
      <alignment horizontal="center" vertical="center"/>
    </xf>
    <xf numFmtId="0" fontId="12" fillId="9" borderId="0" xfId="10" applyFont="1" applyFill="1" applyBorder="1" applyAlignment="1">
      <alignment horizontal="center" vertical="center"/>
    </xf>
    <xf numFmtId="0" fontId="12" fillId="9" borderId="0" xfId="10" applyFont="1" applyFill="1" applyBorder="1" applyAlignment="1">
      <alignment horizontal="center"/>
    </xf>
    <xf numFmtId="0" fontId="2" fillId="9" borderId="0" xfId="10" applyFont="1" applyFill="1" applyBorder="1" applyAlignment="1" applyProtection="1">
      <alignment horizontal="center" vertical="center" wrapText="1"/>
      <protection locked="0"/>
    </xf>
    <xf numFmtId="0" fontId="2" fillId="0" borderId="0" xfId="10" applyFont="1" applyFill="1" applyBorder="1" applyAlignment="1" applyProtection="1">
      <alignment horizontal="center" vertical="center" wrapText="1"/>
      <protection locked="0"/>
    </xf>
    <xf numFmtId="0" fontId="13" fillId="5" borderId="0" xfId="9" applyFont="1" applyFill="1"/>
    <xf numFmtId="0" fontId="3" fillId="0" borderId="0" xfId="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horizontal="left" vertical="top" wrapText="1"/>
    </xf>
    <xf numFmtId="0" fontId="2" fillId="0" borderId="19" xfId="3" applyFont="1" applyFill="1" applyBorder="1" applyAlignment="1">
      <alignment horizontal="center"/>
    </xf>
    <xf numFmtId="0" fontId="13" fillId="0" borderId="0" xfId="8" applyFont="1" applyAlignment="1">
      <alignment horizontal="center"/>
    </xf>
  </cellXfs>
  <cellStyles count="14">
    <cellStyle name="Hipervínculo" xfId="11" builtinId="8"/>
    <cellStyle name="Millares" xfId="12" builtinId="3"/>
    <cellStyle name="Millares 2" xfId="1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4" xfId="4"/>
    <cellStyle name="Normal 5" xfId="5"/>
    <cellStyle name="Normal 56" xfId="6"/>
    <cellStyle name="Porcentaje" xfId="13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51"/>
  <sheetViews>
    <sheetView zoomScaleNormal="100" zoomScaleSheetLayoutView="100" workbookViewId="0">
      <pane ySplit="4" topLeftCell="A25" activePane="bottomLeft" state="frozen"/>
      <selection activeCell="A14" sqref="A14:B14"/>
      <selection pane="bottomLeft" activeCell="A4" sqref="A4"/>
    </sheetView>
  </sheetViews>
  <sheetFormatPr baseColWidth="10" defaultColWidth="12.85546875" defaultRowHeight="11.25" x14ac:dyDescent="0.2"/>
  <cols>
    <col min="1" max="1" width="14.7109375" style="37" customWidth="1"/>
    <col min="2" max="2" width="73.85546875" style="37" bestFit="1" customWidth="1"/>
    <col min="3" max="3" width="8" style="37" customWidth="1"/>
    <col min="4" max="16384" width="12.85546875" style="37"/>
  </cols>
  <sheetData>
    <row r="1" spans="1:5" ht="18.95" customHeight="1" x14ac:dyDescent="0.2">
      <c r="A1" s="183" t="s">
        <v>626</v>
      </c>
      <c r="B1" s="183"/>
      <c r="C1" s="73"/>
      <c r="D1" s="70" t="s">
        <v>288</v>
      </c>
      <c r="E1" s="71">
        <v>2018</v>
      </c>
    </row>
    <row r="2" spans="1:5" ht="18.95" customHeight="1" x14ac:dyDescent="0.2">
      <c r="A2" s="184" t="s">
        <v>289</v>
      </c>
      <c r="B2" s="184"/>
      <c r="C2" s="93"/>
      <c r="D2" s="70" t="s">
        <v>290</v>
      </c>
      <c r="E2" s="73" t="s">
        <v>291</v>
      </c>
    </row>
    <row r="3" spans="1:5" ht="18.95" customHeight="1" x14ac:dyDescent="0.2">
      <c r="A3" s="185" t="s">
        <v>748</v>
      </c>
      <c r="B3" s="185"/>
      <c r="C3" s="73"/>
      <c r="D3" s="70" t="s">
        <v>292</v>
      </c>
      <c r="E3" s="71">
        <v>1</v>
      </c>
    </row>
    <row r="4" spans="1:5" ht="15" customHeight="1" x14ac:dyDescent="0.2">
      <c r="A4" s="51" t="s">
        <v>83</v>
      </c>
      <c r="B4" s="52" t="s">
        <v>84</v>
      </c>
    </row>
    <row r="5" spans="1:5" x14ac:dyDescent="0.2">
      <c r="A5" s="38"/>
      <c r="B5" s="39"/>
    </row>
    <row r="6" spans="1:5" x14ac:dyDescent="0.2">
      <c r="A6" s="40"/>
      <c r="B6" s="41" t="s">
        <v>87</v>
      </c>
    </row>
    <row r="7" spans="1:5" x14ac:dyDescent="0.2">
      <c r="A7" s="40"/>
      <c r="B7" s="41"/>
    </row>
    <row r="8" spans="1:5" x14ac:dyDescent="0.2">
      <c r="A8" s="40"/>
      <c r="B8" s="42" t="s">
        <v>0</v>
      </c>
    </row>
    <row r="9" spans="1:5" x14ac:dyDescent="0.2">
      <c r="A9" s="145" t="s">
        <v>1</v>
      </c>
      <c r="B9" s="146" t="s">
        <v>2</v>
      </c>
    </row>
    <row r="10" spans="1:5" x14ac:dyDescent="0.2">
      <c r="A10" s="145" t="s">
        <v>3</v>
      </c>
      <c r="B10" s="146" t="s">
        <v>4</v>
      </c>
    </row>
    <row r="11" spans="1:5" x14ac:dyDescent="0.2">
      <c r="A11" s="145" t="s">
        <v>5</v>
      </c>
      <c r="B11" s="146" t="s">
        <v>6</v>
      </c>
    </row>
    <row r="12" spans="1:5" x14ac:dyDescent="0.2">
      <c r="A12" s="145" t="s">
        <v>218</v>
      </c>
      <c r="B12" s="146" t="s">
        <v>281</v>
      </c>
    </row>
    <row r="13" spans="1:5" x14ac:dyDescent="0.2">
      <c r="A13" s="145" t="s">
        <v>7</v>
      </c>
      <c r="B13" s="146" t="s">
        <v>280</v>
      </c>
    </row>
    <row r="14" spans="1:5" x14ac:dyDescent="0.2">
      <c r="A14" s="145" t="s">
        <v>8</v>
      </c>
      <c r="B14" s="146" t="s">
        <v>217</v>
      </c>
    </row>
    <row r="15" spans="1:5" x14ac:dyDescent="0.2">
      <c r="A15" s="145" t="s">
        <v>9</v>
      </c>
      <c r="B15" s="146" t="s">
        <v>10</v>
      </c>
    </row>
    <row r="16" spans="1:5" x14ac:dyDescent="0.2">
      <c r="A16" s="145" t="s">
        <v>11</v>
      </c>
      <c r="B16" s="146" t="s">
        <v>12</v>
      </c>
    </row>
    <row r="17" spans="1:2" x14ac:dyDescent="0.2">
      <c r="A17" s="145" t="s">
        <v>13</v>
      </c>
      <c r="B17" s="146" t="s">
        <v>14</v>
      </c>
    </row>
    <row r="18" spans="1:2" x14ac:dyDescent="0.2">
      <c r="A18" s="145" t="s">
        <v>15</v>
      </c>
      <c r="B18" s="146" t="s">
        <v>16</v>
      </c>
    </row>
    <row r="19" spans="1:2" x14ac:dyDescent="0.2">
      <c r="A19" s="145" t="s">
        <v>17</v>
      </c>
      <c r="B19" s="146" t="s">
        <v>18</v>
      </c>
    </row>
    <row r="20" spans="1:2" x14ac:dyDescent="0.2">
      <c r="A20" s="145" t="s">
        <v>19</v>
      </c>
      <c r="B20" s="146" t="s">
        <v>20</v>
      </c>
    </row>
    <row r="21" spans="1:2" x14ac:dyDescent="0.2">
      <c r="A21" s="145" t="s">
        <v>21</v>
      </c>
      <c r="B21" s="146" t="s">
        <v>275</v>
      </c>
    </row>
    <row r="22" spans="1:2" x14ac:dyDescent="0.2">
      <c r="A22" s="145" t="s">
        <v>22</v>
      </c>
      <c r="B22" s="146" t="s">
        <v>23</v>
      </c>
    </row>
    <row r="23" spans="1:2" x14ac:dyDescent="0.2">
      <c r="A23" s="145" t="s">
        <v>122</v>
      </c>
      <c r="B23" s="146" t="s">
        <v>24</v>
      </c>
    </row>
    <row r="24" spans="1:2" x14ac:dyDescent="0.2">
      <c r="A24" s="145" t="s">
        <v>123</v>
      </c>
      <c r="B24" s="146" t="s">
        <v>25</v>
      </c>
    </row>
    <row r="25" spans="1:2" x14ac:dyDescent="0.2">
      <c r="A25" s="145" t="s">
        <v>124</v>
      </c>
      <c r="B25" s="146" t="s">
        <v>26</v>
      </c>
    </row>
    <row r="26" spans="1:2" x14ac:dyDescent="0.2">
      <c r="A26" s="145" t="s">
        <v>27</v>
      </c>
      <c r="B26" s="146" t="s">
        <v>28</v>
      </c>
    </row>
    <row r="27" spans="1:2" x14ac:dyDescent="0.2">
      <c r="A27" s="145" t="s">
        <v>29</v>
      </c>
      <c r="B27" s="146" t="s">
        <v>30</v>
      </c>
    </row>
    <row r="28" spans="1:2" x14ac:dyDescent="0.2">
      <c r="A28" s="145" t="s">
        <v>31</v>
      </c>
      <c r="B28" s="146" t="s">
        <v>32</v>
      </c>
    </row>
    <row r="29" spans="1:2" x14ac:dyDescent="0.2">
      <c r="A29" s="145" t="s">
        <v>33</v>
      </c>
      <c r="B29" s="146" t="s">
        <v>34</v>
      </c>
    </row>
    <row r="30" spans="1:2" x14ac:dyDescent="0.2">
      <c r="A30" s="145" t="s">
        <v>120</v>
      </c>
      <c r="B30" s="146" t="s">
        <v>121</v>
      </c>
    </row>
    <row r="31" spans="1:2" x14ac:dyDescent="0.2">
      <c r="A31" s="40"/>
      <c r="B31" s="43"/>
    </row>
    <row r="32" spans="1:2" x14ac:dyDescent="0.2">
      <c r="A32" s="40"/>
      <c r="B32" s="42"/>
    </row>
    <row r="33" spans="1:2" x14ac:dyDescent="0.2">
      <c r="A33" s="145" t="s">
        <v>90</v>
      </c>
      <c r="B33" s="146" t="s">
        <v>85</v>
      </c>
    </row>
    <row r="34" spans="1:2" x14ac:dyDescent="0.2">
      <c r="A34" s="145" t="s">
        <v>91</v>
      </c>
      <c r="B34" s="146" t="s">
        <v>86</v>
      </c>
    </row>
    <row r="35" spans="1:2" x14ac:dyDescent="0.2">
      <c r="A35" s="40"/>
      <c r="B35" s="43"/>
    </row>
    <row r="36" spans="1:2" x14ac:dyDescent="0.2">
      <c r="A36" s="40"/>
      <c r="B36" s="41" t="s">
        <v>88</v>
      </c>
    </row>
    <row r="37" spans="1:2" x14ac:dyDescent="0.2">
      <c r="A37" s="40" t="s">
        <v>89</v>
      </c>
      <c r="B37" s="146" t="s">
        <v>36</v>
      </c>
    </row>
    <row r="38" spans="1:2" x14ac:dyDescent="0.2">
      <c r="A38" s="40"/>
      <c r="B38" s="146" t="s">
        <v>37</v>
      </c>
    </row>
    <row r="39" spans="1:2" ht="12" thickBot="1" x14ac:dyDescent="0.25">
      <c r="A39" s="44"/>
      <c r="B39" s="45"/>
    </row>
    <row r="41" spans="1:2" x14ac:dyDescent="0.2">
      <c r="B41" s="154" t="s">
        <v>727</v>
      </c>
    </row>
    <row r="42" spans="1:2" x14ac:dyDescent="0.2">
      <c r="B42" s="155"/>
    </row>
    <row r="43" spans="1:2" x14ac:dyDescent="0.2">
      <c r="B43" s="155" t="s">
        <v>728</v>
      </c>
    </row>
    <row r="44" spans="1:2" ht="22.5" x14ac:dyDescent="0.2">
      <c r="B44" s="156" t="s">
        <v>729</v>
      </c>
    </row>
    <row r="45" spans="1:2" x14ac:dyDescent="0.2">
      <c r="B45" s="157"/>
    </row>
    <row r="46" spans="1:2" x14ac:dyDescent="0.2">
      <c r="B46" s="158" t="s">
        <v>730</v>
      </c>
    </row>
    <row r="47" spans="1:2" ht="22.5" x14ac:dyDescent="0.2">
      <c r="B47" s="156" t="s">
        <v>735</v>
      </c>
    </row>
    <row r="48" spans="1:2" x14ac:dyDescent="0.2">
      <c r="B48" s="157"/>
    </row>
    <row r="49" spans="2:2" x14ac:dyDescent="0.2">
      <c r="B49" s="157"/>
    </row>
    <row r="50" spans="2:2" x14ac:dyDescent="0.2">
      <c r="B50" s="158" t="s">
        <v>730</v>
      </c>
    </row>
    <row r="51" spans="2:2" ht="22.5" x14ac:dyDescent="0.2">
      <c r="B51" s="156" t="s">
        <v>736</v>
      </c>
    </row>
  </sheetData>
  <sheetProtection formatCells="0" formatColumns="0" formatRows="0" autoFilter="0" pivotTables="0"/>
  <protectedRanges>
    <protectedRange sqref="B41" name="Rango1_2_1_1_1_1_2_1"/>
    <protectedRange sqref="B43:B44 B46" name="Rango1_1_1_2_1"/>
    <protectedRange sqref="B47 B50:B51" name="Rango1_1_1_2_1_1"/>
  </protectedRanges>
  <mergeCells count="3">
    <mergeCell ref="A1:B1"/>
    <mergeCell ref="A2:B2"/>
    <mergeCell ref="A3:B3"/>
  </mergeCells>
  <dataValidations count="1">
    <dataValidation type="list" allowBlank="1" showInputMessage="1" showErrorMessage="1" sqref="E3">
      <formula1>"1, 2, 3, 4"</formula1>
    </dataValidation>
  </dataValidations>
  <hyperlinks>
    <hyperlink ref="A9:B9" location="ESF!A6" display="ESF-01"/>
    <hyperlink ref="A10:B10" location="ESF!A13" display="ESF-02"/>
    <hyperlink ref="A11:B11" location="ESF!A18" display="ESF-03"/>
    <hyperlink ref="A12:B12" location="ESF!A28" display="ESF-04"/>
    <hyperlink ref="A13:B13" location="ESF!A37" display="ESF-05"/>
    <hyperlink ref="A14:B14" location="ESF!A42" display="ESF-06"/>
    <hyperlink ref="A15:B15" location="ESF!A46" display="ESF-07"/>
    <hyperlink ref="A16:B16" location="ESF!A50" display="ESF-08"/>
    <hyperlink ref="A17:B17" location="ESF!A70" display="ESF-09"/>
    <hyperlink ref="A18:B18" location="ESF!A86" display="ESF-10"/>
    <hyperlink ref="A19:B19" location="ESF!A92" display="ESF-11"/>
    <hyperlink ref="A20:B20" location="ESF!A99" display="ESF-12"/>
    <hyperlink ref="A21:B21" location="ESF!A116" display="ESF-13"/>
    <hyperlink ref="A22:B22" location="ESF!A133" display="ESF-14"/>
    <hyperlink ref="A23:B23" location="EA!A6" display="EA-01"/>
    <hyperlink ref="A24:B24" location="EA!A68" display="EA-02"/>
    <hyperlink ref="A25:B25" location="EA!A94" display="EA-03"/>
    <hyperlink ref="A26:B26" location="VHP!A6" display="VHP-01"/>
    <hyperlink ref="A27:B27" location="VHP!A12" display="VHP-02"/>
    <hyperlink ref="A28:B28" location="EFE!A6" display="EFE-01"/>
    <hyperlink ref="A29:B29" location="EFE!A18" display="EFE-02"/>
    <hyperlink ref="A30:B30" location="EFE!A44" display="EFE-03"/>
    <hyperlink ref="A33:B33" location="Conciliacion_Ig!B6" display="Conciliacion_Ig"/>
    <hyperlink ref="A34:B34" location="Conciliacion_Eg!B5" display="Conciliacion_Eg"/>
    <hyperlink ref="B37" location="Memoria!A8" display="CONTABLES"/>
    <hyperlink ref="B38" location="Memoria!A35" display="PRESUPUESTALE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21"/>
  <sheetViews>
    <sheetView showGridLines="0" workbookViewId="0">
      <selection activeCell="D21" sqref="D21"/>
    </sheetView>
  </sheetViews>
  <sheetFormatPr baseColWidth="10" defaultRowHeight="11.25" x14ac:dyDescent="0.2"/>
  <cols>
    <col min="1" max="1" width="1.7109375" style="96" customWidth="1"/>
    <col min="2" max="2" width="63.140625" style="96" customWidth="1"/>
    <col min="3" max="4" width="17.7109375" style="96" customWidth="1"/>
    <col min="5" max="16384" width="11.42578125" style="96"/>
  </cols>
  <sheetData>
    <row r="1" spans="1:4" s="94" customFormat="1" ht="18.95" customHeight="1" x14ac:dyDescent="0.25">
      <c r="A1" s="190" t="str">
        <f>'Notas a los Edos Financieros'!A1</f>
        <v>PATRONATO DE NOMBEROS DE LEON GTO.</v>
      </c>
      <c r="B1" s="190"/>
      <c r="C1" s="190"/>
      <c r="D1" s="190"/>
    </row>
    <row r="2" spans="1:4" s="94" customFormat="1" ht="18.95" customHeight="1" x14ac:dyDescent="0.25">
      <c r="A2" s="190" t="s">
        <v>624</v>
      </c>
      <c r="B2" s="190"/>
      <c r="C2" s="190"/>
      <c r="D2" s="190"/>
    </row>
    <row r="3" spans="1:4" s="94" customFormat="1" ht="18.95" customHeight="1" x14ac:dyDescent="0.25">
      <c r="A3" s="190" t="str">
        <f>'Notas a los Edos Financieros'!A3</f>
        <v>Correspondiente del 01 de Enero al 30 de Septiembre de 2018</v>
      </c>
      <c r="B3" s="190"/>
      <c r="C3" s="190"/>
      <c r="D3" s="190"/>
    </row>
    <row r="4" spans="1:4" s="97" customFormat="1" ht="18.95" customHeight="1" x14ac:dyDescent="0.2">
      <c r="A4" s="191" t="s">
        <v>620</v>
      </c>
      <c r="B4" s="191"/>
      <c r="C4" s="191"/>
      <c r="D4" s="191"/>
    </row>
    <row r="5" spans="1:4" s="95" customFormat="1" x14ac:dyDescent="0.2">
      <c r="A5" s="98"/>
      <c r="B5" s="99"/>
      <c r="C5" s="99"/>
      <c r="D5" s="99"/>
    </row>
    <row r="6" spans="1:4" x14ac:dyDescent="0.2">
      <c r="A6" s="100" t="s">
        <v>146</v>
      </c>
      <c r="B6" s="100"/>
      <c r="C6" s="153">
        <v>52705747.960000001</v>
      </c>
      <c r="D6" s="101">
        <v>52705747.960000001</v>
      </c>
    </row>
    <row r="7" spans="1:4" x14ac:dyDescent="0.2">
      <c r="B7" s="102"/>
      <c r="C7" s="103"/>
      <c r="D7" s="104"/>
    </row>
    <row r="8" spans="1:4" x14ac:dyDescent="0.2">
      <c r="A8" s="105" t="s">
        <v>145</v>
      </c>
      <c r="B8" s="106"/>
      <c r="C8" s="107">
        <f>SUM(C9:C13)</f>
        <v>0</v>
      </c>
      <c r="D8" s="108">
        <f>SUM(C9:C13)</f>
        <v>0</v>
      </c>
    </row>
    <row r="9" spans="1:4" x14ac:dyDescent="0.2">
      <c r="A9" s="109"/>
      <c r="B9" s="110" t="s">
        <v>144</v>
      </c>
      <c r="C9" s="111">
        <v>0</v>
      </c>
      <c r="D9" s="112"/>
    </row>
    <row r="10" spans="1:4" x14ac:dyDescent="0.2">
      <c r="A10" s="109"/>
      <c r="B10" s="110" t="s">
        <v>143</v>
      </c>
      <c r="C10" s="111">
        <v>0</v>
      </c>
      <c r="D10" s="113"/>
    </row>
    <row r="11" spans="1:4" x14ac:dyDescent="0.2">
      <c r="A11" s="109"/>
      <c r="B11" s="110" t="s">
        <v>142</v>
      </c>
      <c r="C11" s="111">
        <v>0</v>
      </c>
      <c r="D11" s="113"/>
    </row>
    <row r="12" spans="1:4" x14ac:dyDescent="0.2">
      <c r="A12" s="109"/>
      <c r="B12" s="110" t="s">
        <v>141</v>
      </c>
      <c r="C12" s="111">
        <v>0</v>
      </c>
      <c r="D12" s="113"/>
    </row>
    <row r="13" spans="1:4" x14ac:dyDescent="0.2">
      <c r="A13" s="114" t="s">
        <v>140</v>
      </c>
      <c r="B13" s="110"/>
      <c r="C13" s="111">
        <v>0</v>
      </c>
      <c r="D13" s="113"/>
    </row>
    <row r="14" spans="1:4" x14ac:dyDescent="0.2">
      <c r="B14" s="115"/>
      <c r="C14" s="116"/>
      <c r="D14" s="117"/>
    </row>
    <row r="15" spans="1:4" x14ac:dyDescent="0.2">
      <c r="A15" s="105" t="s">
        <v>139</v>
      </c>
      <c r="B15" s="106"/>
      <c r="C15" s="107">
        <f>SUM(C16:C19)</f>
        <v>0</v>
      </c>
      <c r="D15" s="108">
        <f>SUM(D16:D19)</f>
        <v>0</v>
      </c>
    </row>
    <row r="16" spans="1:4" x14ac:dyDescent="0.2">
      <c r="A16" s="109"/>
      <c r="B16" s="110" t="s">
        <v>138</v>
      </c>
      <c r="C16" s="111">
        <v>0</v>
      </c>
      <c r="D16" s="112"/>
    </row>
    <row r="17" spans="1:4" x14ac:dyDescent="0.2">
      <c r="A17" s="109"/>
      <c r="B17" s="110" t="s">
        <v>137</v>
      </c>
      <c r="C17" s="111">
        <v>0</v>
      </c>
      <c r="D17" s="113"/>
    </row>
    <row r="18" spans="1:4" x14ac:dyDescent="0.2">
      <c r="A18" s="109"/>
      <c r="B18" s="110" t="s">
        <v>136</v>
      </c>
      <c r="C18" s="111">
        <v>0</v>
      </c>
      <c r="D18" s="113"/>
    </row>
    <row r="19" spans="1:4" x14ac:dyDescent="0.2">
      <c r="A19" s="114" t="s">
        <v>135</v>
      </c>
      <c r="B19" s="118"/>
      <c r="C19" s="119">
        <v>0</v>
      </c>
      <c r="D19" s="113"/>
    </row>
    <row r="20" spans="1:4" x14ac:dyDescent="0.2">
      <c r="B20" s="120"/>
      <c r="C20" s="121"/>
      <c r="D20" s="117"/>
    </row>
    <row r="21" spans="1:4" x14ac:dyDescent="0.2">
      <c r="A21" s="100" t="s">
        <v>134</v>
      </c>
      <c r="B21" s="100"/>
      <c r="C21" s="122"/>
      <c r="D21" s="101">
        <f>+D6+D8-D15</f>
        <v>52705747.960000001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5"/>
  <sheetViews>
    <sheetView showGridLines="0" view="pageBreakPreview" topLeftCell="A13" zoomScale="118" zoomScaleNormal="106" zoomScaleSheetLayoutView="118" workbookViewId="0">
      <selection activeCell="D35" sqref="D35"/>
    </sheetView>
  </sheetViews>
  <sheetFormatPr baseColWidth="10" defaultRowHeight="11.25" x14ac:dyDescent="0.2"/>
  <cols>
    <col min="1" max="1" width="1.7109375" style="96" customWidth="1"/>
    <col min="2" max="2" width="62.140625" style="96" customWidth="1"/>
    <col min="3" max="3" width="17.7109375" style="96" customWidth="1"/>
    <col min="4" max="4" width="17.7109375" style="142" customWidth="1"/>
    <col min="5" max="5" width="13.140625" style="96" customWidth="1"/>
    <col min="6" max="6" width="31.85546875" style="96" customWidth="1"/>
    <col min="7" max="7" width="12" style="96" bestFit="1" customWidth="1"/>
    <col min="8" max="9" width="11.5703125" style="96" bestFit="1" customWidth="1"/>
    <col min="10" max="10" width="12" style="96" bestFit="1" customWidth="1"/>
    <col min="11" max="16384" width="11.42578125" style="96"/>
  </cols>
  <sheetData>
    <row r="1" spans="1:11" s="123" customFormat="1" ht="18.95" customHeight="1" x14ac:dyDescent="0.25">
      <c r="A1" s="192" t="str">
        <f>'Notas a los Edos Financieros'!A1</f>
        <v>PATRONATO DE NOMBEROS DE LEON GTO.</v>
      </c>
      <c r="B1" s="192"/>
      <c r="C1" s="192"/>
      <c r="D1" s="192"/>
    </row>
    <row r="2" spans="1:11" s="123" customFormat="1" ht="18.95" customHeight="1" x14ac:dyDescent="0.25">
      <c r="A2" s="192" t="s">
        <v>625</v>
      </c>
      <c r="B2" s="192"/>
      <c r="C2" s="192"/>
      <c r="D2" s="192"/>
    </row>
    <row r="3" spans="1:11" s="123" customFormat="1" ht="18.95" customHeight="1" x14ac:dyDescent="0.25">
      <c r="A3" s="192" t="str">
        <f>'Notas a los Edos Financieros'!A3</f>
        <v>Correspondiente del 01 de Enero al 30 de Septiembre de 2018</v>
      </c>
      <c r="B3" s="192"/>
      <c r="C3" s="192"/>
      <c r="D3" s="192"/>
    </row>
    <row r="4" spans="1:11" s="124" customFormat="1" x14ac:dyDescent="0.2">
      <c r="A4" s="193"/>
      <c r="B4" s="193"/>
      <c r="C4" s="193"/>
      <c r="D4" s="193"/>
    </row>
    <row r="5" spans="1:11" x14ac:dyDescent="0.2">
      <c r="A5" s="125" t="s">
        <v>168</v>
      </c>
      <c r="B5" s="126"/>
      <c r="C5" s="127">
        <v>44973084.289999992</v>
      </c>
      <c r="D5" s="128">
        <v>44973084.289999992</v>
      </c>
    </row>
    <row r="6" spans="1:11" x14ac:dyDescent="0.2">
      <c r="A6" s="129"/>
      <c r="B6" s="102"/>
      <c r="C6" s="130"/>
      <c r="D6" s="131"/>
    </row>
    <row r="7" spans="1:11" x14ac:dyDescent="0.2">
      <c r="A7" s="105" t="s">
        <v>167</v>
      </c>
      <c r="B7" s="132"/>
      <c r="C7" s="127"/>
      <c r="D7" s="133">
        <f>SUM(C8:C24)</f>
        <v>2232794.29</v>
      </c>
    </row>
    <row r="8" spans="1:11" x14ac:dyDescent="0.2">
      <c r="A8" s="109"/>
      <c r="B8" s="134" t="s">
        <v>166</v>
      </c>
      <c r="C8" s="111">
        <v>137779.63999999998</v>
      </c>
      <c r="D8" s="135"/>
      <c r="E8" s="95"/>
      <c r="F8" s="95"/>
      <c r="G8" s="95"/>
      <c r="H8" s="95"/>
      <c r="I8" s="95"/>
    </row>
    <row r="9" spans="1:11" x14ac:dyDescent="0.2">
      <c r="A9" s="109"/>
      <c r="B9" s="134" t="s">
        <v>165</v>
      </c>
      <c r="C9" s="111">
        <v>0</v>
      </c>
      <c r="D9" s="136"/>
      <c r="E9" s="166"/>
      <c r="F9" s="166"/>
      <c r="G9" s="166"/>
      <c r="H9" s="166"/>
      <c r="I9" s="166"/>
      <c r="J9" s="166"/>
      <c r="K9" s="166"/>
    </row>
    <row r="10" spans="1:11" x14ac:dyDescent="0.2">
      <c r="A10" s="109"/>
      <c r="B10" s="134" t="s">
        <v>164</v>
      </c>
      <c r="C10" s="111">
        <v>0</v>
      </c>
      <c r="D10" s="136"/>
      <c r="E10" s="167"/>
      <c r="F10" s="166"/>
      <c r="G10" s="174"/>
      <c r="H10" s="174"/>
      <c r="I10" s="174"/>
      <c r="J10" s="171"/>
      <c r="K10" s="86"/>
    </row>
    <row r="11" spans="1:11" x14ac:dyDescent="0.2">
      <c r="A11" s="109"/>
      <c r="B11" s="134" t="s">
        <v>163</v>
      </c>
      <c r="C11" s="111">
        <v>1896671.05</v>
      </c>
      <c r="D11" s="136"/>
      <c r="E11" s="166"/>
      <c r="F11" s="166"/>
      <c r="G11" s="174"/>
      <c r="H11" s="174"/>
      <c r="I11" s="174"/>
      <c r="J11" s="171"/>
      <c r="K11" s="86"/>
    </row>
    <row r="12" spans="1:11" x14ac:dyDescent="0.2">
      <c r="A12" s="109"/>
      <c r="B12" s="134" t="s">
        <v>162</v>
      </c>
      <c r="C12" s="111">
        <v>185163.6</v>
      </c>
      <c r="D12" s="136"/>
      <c r="E12" s="166"/>
      <c r="F12" s="166"/>
      <c r="G12" s="174"/>
      <c r="H12" s="174"/>
      <c r="I12" s="174"/>
      <c r="J12" s="171"/>
      <c r="K12" s="86"/>
    </row>
    <row r="13" spans="1:11" x14ac:dyDescent="0.2">
      <c r="A13" s="109"/>
      <c r="B13" s="134" t="s">
        <v>161</v>
      </c>
      <c r="C13" s="111">
        <v>13180</v>
      </c>
      <c r="D13" s="136"/>
      <c r="E13" s="166"/>
      <c r="F13" s="166"/>
      <c r="G13" s="174"/>
      <c r="H13" s="174"/>
      <c r="I13" s="174"/>
      <c r="J13" s="171"/>
      <c r="K13" s="86"/>
    </row>
    <row r="14" spans="1:11" x14ac:dyDescent="0.2">
      <c r="A14" s="109"/>
      <c r="B14" s="134" t="s">
        <v>160</v>
      </c>
      <c r="C14" s="111">
        <v>0</v>
      </c>
      <c r="D14" s="136"/>
      <c r="E14" s="166"/>
      <c r="F14" s="166"/>
      <c r="G14" s="174"/>
      <c r="H14" s="174"/>
      <c r="I14" s="174"/>
      <c r="J14" s="171"/>
      <c r="K14" s="86"/>
    </row>
    <row r="15" spans="1:11" x14ac:dyDescent="0.2">
      <c r="A15" s="109"/>
      <c r="B15" s="134" t="s">
        <v>159</v>
      </c>
      <c r="C15" s="111">
        <v>0</v>
      </c>
      <c r="D15" s="136"/>
      <c r="E15" s="166"/>
      <c r="F15" s="166"/>
      <c r="G15" s="174"/>
      <c r="H15" s="174"/>
      <c r="I15" s="174"/>
      <c r="J15" s="171"/>
      <c r="K15" s="86"/>
    </row>
    <row r="16" spans="1:11" x14ac:dyDescent="0.2">
      <c r="A16" s="109"/>
      <c r="B16" s="134" t="s">
        <v>158</v>
      </c>
      <c r="C16" s="111">
        <v>0</v>
      </c>
      <c r="D16" s="136"/>
      <c r="E16" s="166"/>
      <c r="F16" s="166"/>
      <c r="G16" s="174"/>
      <c r="H16" s="174"/>
      <c r="I16" s="174"/>
      <c r="J16" s="171"/>
      <c r="K16" s="86"/>
    </row>
    <row r="17" spans="1:11" x14ac:dyDescent="0.2">
      <c r="A17" s="109"/>
      <c r="B17" s="134" t="s">
        <v>157</v>
      </c>
      <c r="C17" s="111">
        <v>0</v>
      </c>
      <c r="D17" s="136"/>
      <c r="E17" s="166"/>
      <c r="F17" s="166"/>
      <c r="G17" s="174"/>
      <c r="H17" s="174"/>
      <c r="I17" s="174"/>
      <c r="J17" s="171"/>
      <c r="K17" s="86"/>
    </row>
    <row r="18" spans="1:11" x14ac:dyDescent="0.2">
      <c r="A18" s="109"/>
      <c r="B18" s="134" t="s">
        <v>156</v>
      </c>
      <c r="C18" s="111">
        <v>0</v>
      </c>
      <c r="D18" s="136"/>
      <c r="E18" s="166"/>
      <c r="F18" s="178"/>
      <c r="G18" s="174"/>
      <c r="H18" s="174"/>
      <c r="I18" s="174"/>
      <c r="J18" s="171"/>
      <c r="K18" s="86"/>
    </row>
    <row r="19" spans="1:11" x14ac:dyDescent="0.2">
      <c r="A19" s="109"/>
      <c r="B19" s="134" t="s">
        <v>155</v>
      </c>
      <c r="C19" s="111">
        <v>0</v>
      </c>
      <c r="D19" s="136"/>
      <c r="E19" s="95"/>
      <c r="F19" s="95"/>
      <c r="G19" s="179"/>
      <c r="H19" s="179"/>
      <c r="I19" s="179"/>
      <c r="J19" s="177"/>
    </row>
    <row r="20" spans="1:11" x14ac:dyDescent="0.2">
      <c r="A20" s="109"/>
      <c r="B20" s="134" t="s">
        <v>154</v>
      </c>
      <c r="C20" s="111">
        <v>0</v>
      </c>
      <c r="D20" s="136"/>
      <c r="E20" s="95"/>
      <c r="F20" s="95"/>
      <c r="G20" s="95"/>
      <c r="H20" s="180"/>
      <c r="I20" s="95"/>
    </row>
    <row r="21" spans="1:11" x14ac:dyDescent="0.2">
      <c r="A21" s="109"/>
      <c r="B21" s="134" t="s">
        <v>153</v>
      </c>
      <c r="C21" s="111">
        <v>0</v>
      </c>
      <c r="D21" s="136"/>
      <c r="E21" s="95"/>
      <c r="F21" s="95"/>
      <c r="G21" s="95"/>
      <c r="H21" s="95"/>
      <c r="I21" s="95"/>
    </row>
    <row r="22" spans="1:11" x14ac:dyDescent="0.2">
      <c r="A22" s="109"/>
      <c r="B22" s="134" t="s">
        <v>152</v>
      </c>
      <c r="C22" s="111">
        <v>0</v>
      </c>
      <c r="D22" s="136"/>
      <c r="E22" s="95"/>
      <c r="F22" s="95"/>
      <c r="G22" s="95"/>
      <c r="H22" s="95"/>
      <c r="I22" s="95"/>
    </row>
    <row r="23" spans="1:11" x14ac:dyDescent="0.2">
      <c r="A23" s="109"/>
      <c r="B23" s="134" t="s">
        <v>151</v>
      </c>
      <c r="C23" s="111">
        <v>0</v>
      </c>
      <c r="D23" s="136"/>
      <c r="E23" s="95"/>
      <c r="F23" s="95"/>
      <c r="G23" s="95"/>
      <c r="H23" s="95"/>
      <c r="I23" s="95"/>
    </row>
    <row r="24" spans="1:11" x14ac:dyDescent="0.2">
      <c r="A24" s="109"/>
      <c r="B24" s="137" t="s">
        <v>150</v>
      </c>
      <c r="C24" s="111">
        <v>0</v>
      </c>
      <c r="D24" s="136"/>
      <c r="E24" s="95"/>
      <c r="F24" s="95"/>
      <c r="G24" s="95"/>
      <c r="H24" s="95"/>
      <c r="I24" s="95"/>
    </row>
    <row r="25" spans="1:11" x14ac:dyDescent="0.2">
      <c r="A25" s="129"/>
      <c r="B25" s="138"/>
      <c r="C25" s="139"/>
      <c r="D25" s="140"/>
      <c r="E25" s="95"/>
      <c r="F25" s="95"/>
      <c r="G25" s="95"/>
      <c r="H25" s="95"/>
      <c r="I25" s="95"/>
    </row>
    <row r="26" spans="1:11" x14ac:dyDescent="0.2">
      <c r="A26" s="105" t="s">
        <v>149</v>
      </c>
      <c r="B26" s="132"/>
      <c r="C26" s="141"/>
      <c r="D26" s="133">
        <f>SUM(C27:C33)</f>
        <v>7175733.5899999999</v>
      </c>
    </row>
    <row r="27" spans="1:11" x14ac:dyDescent="0.2">
      <c r="A27" s="109"/>
      <c r="B27" s="134" t="s">
        <v>133</v>
      </c>
      <c r="C27" s="111">
        <v>6975733.5899999999</v>
      </c>
      <c r="D27" s="135"/>
    </row>
    <row r="28" spans="1:11" x14ac:dyDescent="0.2">
      <c r="A28" s="109"/>
      <c r="B28" s="134" t="s">
        <v>131</v>
      </c>
      <c r="C28" s="111">
        <v>0</v>
      </c>
      <c r="D28" s="136"/>
    </row>
    <row r="29" spans="1:11" x14ac:dyDescent="0.2">
      <c r="A29" s="109"/>
      <c r="B29" s="134" t="s">
        <v>130</v>
      </c>
      <c r="C29" s="111">
        <v>0</v>
      </c>
      <c r="D29" s="136"/>
    </row>
    <row r="30" spans="1:11" x14ac:dyDescent="0.2">
      <c r="A30" s="109"/>
      <c r="B30" s="134" t="s">
        <v>129</v>
      </c>
      <c r="C30" s="111">
        <v>0</v>
      </c>
      <c r="D30" s="136"/>
    </row>
    <row r="31" spans="1:11" x14ac:dyDescent="0.2">
      <c r="A31" s="109"/>
      <c r="B31" s="134" t="s">
        <v>128</v>
      </c>
      <c r="C31" s="111">
        <v>0</v>
      </c>
      <c r="D31" s="136"/>
    </row>
    <row r="32" spans="1:11" x14ac:dyDescent="0.2">
      <c r="A32" s="109"/>
      <c r="B32" s="134" t="s">
        <v>127</v>
      </c>
      <c r="C32" s="111">
        <v>0</v>
      </c>
      <c r="D32" s="136"/>
    </row>
    <row r="33" spans="1:5" x14ac:dyDescent="0.2">
      <c r="A33" s="109"/>
      <c r="B33" s="137" t="s">
        <v>148</v>
      </c>
      <c r="C33" s="119">
        <v>200000</v>
      </c>
      <c r="D33" s="136"/>
    </row>
    <row r="34" spans="1:5" x14ac:dyDescent="0.2">
      <c r="A34" s="129"/>
      <c r="B34" s="138"/>
      <c r="C34" s="139"/>
      <c r="D34" s="140"/>
    </row>
    <row r="35" spans="1:5" x14ac:dyDescent="0.2">
      <c r="A35" s="126" t="s">
        <v>147</v>
      </c>
      <c r="B35" s="126"/>
      <c r="C35" s="127"/>
      <c r="D35" s="128">
        <f>+D5-D7+D26</f>
        <v>49916023.589999989</v>
      </c>
      <c r="E35" s="177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paperSize="9" scale="88" orientation="portrait" r:id="rId1"/>
  <ignoredErrors>
    <ignoredError sqref="A1 A3:D3 B2:D2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9"/>
  <sheetViews>
    <sheetView workbookViewId="0">
      <selection activeCell="B51" sqref="B51"/>
    </sheetView>
  </sheetViews>
  <sheetFormatPr baseColWidth="10" defaultColWidth="9.140625" defaultRowHeight="11.25" x14ac:dyDescent="0.2"/>
  <cols>
    <col min="1" max="1" width="10" style="86" customWidth="1"/>
    <col min="2" max="2" width="68.5703125" style="86" customWidth="1"/>
    <col min="3" max="3" width="17.42578125" style="86" bestFit="1" customWidth="1"/>
    <col min="4" max="5" width="23.7109375" style="86" bestFit="1" customWidth="1"/>
    <col min="6" max="6" width="19.28515625" style="86" customWidth="1"/>
    <col min="7" max="7" width="20.5703125" style="86" customWidth="1"/>
    <col min="8" max="10" width="20.28515625" style="86" customWidth="1"/>
    <col min="11" max="11" width="12.85546875" style="86" bestFit="1" customWidth="1"/>
    <col min="12" max="12" width="12" style="86" bestFit="1" customWidth="1"/>
    <col min="13" max="16384" width="9.140625" style="86"/>
  </cols>
  <sheetData>
    <row r="1" spans="1:10" ht="18.95" customHeight="1" x14ac:dyDescent="0.2">
      <c r="A1" s="188" t="str">
        <f>'Notas a los Edos Financieros'!A1</f>
        <v>PATRONATO DE NOMBEROS DE LEON GTO.</v>
      </c>
      <c r="B1" s="194"/>
      <c r="C1" s="194"/>
      <c r="D1" s="194"/>
      <c r="E1" s="194"/>
      <c r="F1" s="194"/>
      <c r="G1" s="84" t="s">
        <v>288</v>
      </c>
      <c r="H1" s="85">
        <f>'Notas a los Edos Financieros'!E1</f>
        <v>2018</v>
      </c>
    </row>
    <row r="2" spans="1:10" ht="18.95" customHeight="1" x14ac:dyDescent="0.2">
      <c r="A2" s="188" t="str">
        <f>'Notas a los Edos Financieros'!A2</f>
        <v>Notas de Desglose Estado de Situación Financiera</v>
      </c>
      <c r="B2" s="194"/>
      <c r="C2" s="194"/>
      <c r="D2" s="194"/>
      <c r="E2" s="194"/>
      <c r="F2" s="194"/>
      <c r="G2" s="84" t="s">
        <v>290</v>
      </c>
      <c r="H2" s="85" t="str">
        <f>'Notas a los Edos Financieros'!E2</f>
        <v>Trimestral</v>
      </c>
    </row>
    <row r="3" spans="1:10" ht="18.95" customHeight="1" x14ac:dyDescent="0.2">
      <c r="A3" s="188" t="str">
        <f>'Notas a los Edos Financieros'!A3</f>
        <v>Correspondiente del 01 de Enero al 30 de Septiembre de 2018</v>
      </c>
      <c r="B3" s="194"/>
      <c r="C3" s="194"/>
      <c r="D3" s="194"/>
      <c r="E3" s="194"/>
      <c r="F3" s="194"/>
      <c r="G3" s="84" t="s">
        <v>292</v>
      </c>
      <c r="H3" s="85">
        <f>'Notas a los Edos Financieros'!E3</f>
        <v>1</v>
      </c>
    </row>
    <row r="4" spans="1:10" x14ac:dyDescent="0.2">
      <c r="A4" s="87" t="s">
        <v>293</v>
      </c>
      <c r="B4" s="88"/>
      <c r="C4" s="88"/>
      <c r="D4" s="88"/>
      <c r="E4" s="88"/>
      <c r="F4" s="88"/>
      <c r="G4" s="88"/>
      <c r="H4" s="88"/>
    </row>
    <row r="7" spans="1:10" x14ac:dyDescent="0.2">
      <c r="A7" s="89" t="s">
        <v>233</v>
      </c>
      <c r="B7" s="89" t="s">
        <v>621</v>
      </c>
      <c r="C7" s="89" t="s">
        <v>270</v>
      </c>
      <c r="D7" s="89" t="s">
        <v>622</v>
      </c>
      <c r="E7" s="89" t="s">
        <v>623</v>
      </c>
      <c r="F7" s="89" t="s">
        <v>269</v>
      </c>
      <c r="G7" s="89" t="s">
        <v>208</v>
      </c>
      <c r="H7" s="89" t="s">
        <v>272</v>
      </c>
      <c r="I7" s="89" t="s">
        <v>273</v>
      </c>
      <c r="J7" s="89" t="s">
        <v>274</v>
      </c>
    </row>
    <row r="8" spans="1:10" s="144" customFormat="1" x14ac:dyDescent="0.2">
      <c r="A8" s="143">
        <v>7000</v>
      </c>
      <c r="B8" s="144" t="s">
        <v>209</v>
      </c>
    </row>
    <row r="9" spans="1:10" x14ac:dyDescent="0.2">
      <c r="A9" s="86">
        <v>7110</v>
      </c>
      <c r="B9" s="86" t="s">
        <v>208</v>
      </c>
      <c r="C9" s="91">
        <v>0</v>
      </c>
      <c r="D9" s="91">
        <v>0</v>
      </c>
      <c r="E9" s="91">
        <v>0</v>
      </c>
      <c r="F9" s="91">
        <v>0</v>
      </c>
    </row>
    <row r="10" spans="1:10" x14ac:dyDescent="0.2">
      <c r="A10" s="86">
        <v>7120</v>
      </c>
      <c r="B10" s="86" t="s">
        <v>207</v>
      </c>
      <c r="C10" s="91">
        <v>0</v>
      </c>
      <c r="D10" s="91">
        <v>0</v>
      </c>
      <c r="E10" s="91">
        <v>0</v>
      </c>
      <c r="F10" s="91">
        <v>0</v>
      </c>
    </row>
    <row r="11" spans="1:10" x14ac:dyDescent="0.2">
      <c r="A11" s="86">
        <v>7130</v>
      </c>
      <c r="B11" s="86" t="s">
        <v>206</v>
      </c>
      <c r="C11" s="91">
        <v>0</v>
      </c>
      <c r="D11" s="91">
        <v>0</v>
      </c>
      <c r="E11" s="91">
        <v>0</v>
      </c>
      <c r="F11" s="91">
        <v>0</v>
      </c>
    </row>
    <row r="12" spans="1:10" x14ac:dyDescent="0.2">
      <c r="A12" s="86">
        <v>7140</v>
      </c>
      <c r="B12" s="86" t="s">
        <v>205</v>
      </c>
      <c r="C12" s="91">
        <v>0</v>
      </c>
      <c r="D12" s="91">
        <v>0</v>
      </c>
      <c r="E12" s="91">
        <v>0</v>
      </c>
      <c r="F12" s="91">
        <v>0</v>
      </c>
    </row>
    <row r="13" spans="1:10" x14ac:dyDescent="0.2">
      <c r="A13" s="86">
        <v>7150</v>
      </c>
      <c r="B13" s="86" t="s">
        <v>204</v>
      </c>
      <c r="C13" s="91">
        <v>0</v>
      </c>
      <c r="D13" s="91">
        <v>0</v>
      </c>
      <c r="E13" s="91">
        <v>0</v>
      </c>
      <c r="F13" s="91">
        <v>0</v>
      </c>
    </row>
    <row r="14" spans="1:10" x14ac:dyDescent="0.2">
      <c r="A14" s="86">
        <v>7160</v>
      </c>
      <c r="B14" s="86" t="s">
        <v>203</v>
      </c>
      <c r="C14" s="91">
        <v>0</v>
      </c>
      <c r="D14" s="91">
        <v>0</v>
      </c>
      <c r="E14" s="91">
        <v>0</v>
      </c>
      <c r="F14" s="91">
        <v>0</v>
      </c>
    </row>
    <row r="15" spans="1:10" x14ac:dyDescent="0.2">
      <c r="A15" s="86">
        <v>7210</v>
      </c>
      <c r="B15" s="86" t="s">
        <v>202</v>
      </c>
      <c r="C15" s="91">
        <v>0</v>
      </c>
      <c r="D15" s="91">
        <v>0</v>
      </c>
      <c r="E15" s="91">
        <v>0</v>
      </c>
      <c r="F15" s="91">
        <v>0</v>
      </c>
    </row>
    <row r="16" spans="1:10" x14ac:dyDescent="0.2">
      <c r="A16" s="86">
        <v>7220</v>
      </c>
      <c r="B16" s="86" t="s">
        <v>201</v>
      </c>
      <c r="C16" s="91">
        <v>0</v>
      </c>
      <c r="D16" s="91">
        <v>0</v>
      </c>
      <c r="E16" s="91">
        <v>0</v>
      </c>
      <c r="F16" s="91">
        <v>0</v>
      </c>
    </row>
    <row r="17" spans="1:6" x14ac:dyDescent="0.2">
      <c r="A17" s="86">
        <v>7230</v>
      </c>
      <c r="B17" s="86" t="s">
        <v>200</v>
      </c>
      <c r="C17" s="91">
        <v>0</v>
      </c>
      <c r="D17" s="91">
        <v>0</v>
      </c>
      <c r="E17" s="91">
        <v>0</v>
      </c>
      <c r="F17" s="91">
        <v>0</v>
      </c>
    </row>
    <row r="18" spans="1:6" x14ac:dyDescent="0.2">
      <c r="A18" s="86">
        <v>7240</v>
      </c>
      <c r="B18" s="86" t="s">
        <v>199</v>
      </c>
      <c r="C18" s="91">
        <v>0</v>
      </c>
      <c r="D18" s="91">
        <v>0</v>
      </c>
      <c r="E18" s="91">
        <v>0</v>
      </c>
      <c r="F18" s="91">
        <v>0</v>
      </c>
    </row>
    <row r="19" spans="1:6" x14ac:dyDescent="0.2">
      <c r="A19" s="86">
        <v>7250</v>
      </c>
      <c r="B19" s="86" t="s">
        <v>198</v>
      </c>
      <c r="C19" s="91">
        <v>0</v>
      </c>
      <c r="D19" s="91">
        <v>0</v>
      </c>
      <c r="E19" s="91">
        <v>0</v>
      </c>
      <c r="F19" s="91">
        <v>0</v>
      </c>
    </row>
    <row r="20" spans="1:6" x14ac:dyDescent="0.2">
      <c r="A20" s="86">
        <v>7260</v>
      </c>
      <c r="B20" s="86" t="s">
        <v>197</v>
      </c>
      <c r="C20" s="91">
        <v>0</v>
      </c>
      <c r="D20" s="91">
        <v>0</v>
      </c>
      <c r="E20" s="91">
        <v>0</v>
      </c>
      <c r="F20" s="91">
        <v>0</v>
      </c>
    </row>
    <row r="21" spans="1:6" x14ac:dyDescent="0.2">
      <c r="A21" s="86">
        <v>7310</v>
      </c>
      <c r="B21" s="86" t="s">
        <v>196</v>
      </c>
      <c r="C21" s="91">
        <v>0</v>
      </c>
      <c r="D21" s="91">
        <v>0</v>
      </c>
      <c r="E21" s="91">
        <v>0</v>
      </c>
      <c r="F21" s="91">
        <v>0</v>
      </c>
    </row>
    <row r="22" spans="1:6" x14ac:dyDescent="0.2">
      <c r="A22" s="86">
        <v>7320</v>
      </c>
      <c r="B22" s="86" t="s">
        <v>195</v>
      </c>
      <c r="C22" s="91">
        <v>0</v>
      </c>
      <c r="D22" s="91">
        <v>0</v>
      </c>
      <c r="E22" s="91">
        <v>0</v>
      </c>
      <c r="F22" s="91">
        <v>0</v>
      </c>
    </row>
    <row r="23" spans="1:6" x14ac:dyDescent="0.2">
      <c r="A23" s="86">
        <v>7330</v>
      </c>
      <c r="B23" s="86" t="s">
        <v>194</v>
      </c>
      <c r="C23" s="91">
        <v>0</v>
      </c>
      <c r="D23" s="91">
        <v>0</v>
      </c>
      <c r="E23" s="91">
        <v>0</v>
      </c>
      <c r="F23" s="91">
        <v>0</v>
      </c>
    </row>
    <row r="24" spans="1:6" x14ac:dyDescent="0.2">
      <c r="A24" s="86">
        <v>7340</v>
      </c>
      <c r="B24" s="86" t="s">
        <v>193</v>
      </c>
      <c r="C24" s="91">
        <v>0</v>
      </c>
      <c r="D24" s="91">
        <v>0</v>
      </c>
      <c r="E24" s="91">
        <v>0</v>
      </c>
      <c r="F24" s="91">
        <v>0</v>
      </c>
    </row>
    <row r="25" spans="1:6" x14ac:dyDescent="0.2">
      <c r="A25" s="86">
        <v>7350</v>
      </c>
      <c r="B25" s="86" t="s">
        <v>192</v>
      </c>
      <c r="C25" s="91">
        <v>0</v>
      </c>
      <c r="D25" s="91">
        <v>0</v>
      </c>
      <c r="E25" s="91">
        <v>0</v>
      </c>
      <c r="F25" s="91">
        <v>0</v>
      </c>
    </row>
    <row r="26" spans="1:6" x14ac:dyDescent="0.2">
      <c r="A26" s="86">
        <v>7360</v>
      </c>
      <c r="B26" s="86" t="s">
        <v>191</v>
      </c>
      <c r="C26" s="91">
        <v>0</v>
      </c>
      <c r="D26" s="91">
        <v>0</v>
      </c>
      <c r="E26" s="91">
        <v>0</v>
      </c>
      <c r="F26" s="91">
        <v>0</v>
      </c>
    </row>
    <row r="27" spans="1:6" x14ac:dyDescent="0.2">
      <c r="A27" s="86">
        <v>7410</v>
      </c>
      <c r="B27" s="86" t="s">
        <v>190</v>
      </c>
      <c r="C27" s="91">
        <v>0</v>
      </c>
      <c r="D27" s="91">
        <v>0</v>
      </c>
      <c r="E27" s="91">
        <v>0</v>
      </c>
      <c r="F27" s="91">
        <v>0</v>
      </c>
    </row>
    <row r="28" spans="1:6" x14ac:dyDescent="0.2">
      <c r="A28" s="86">
        <v>7420</v>
      </c>
      <c r="B28" s="86" t="s">
        <v>189</v>
      </c>
      <c r="C28" s="91">
        <v>0</v>
      </c>
      <c r="D28" s="91">
        <v>0</v>
      </c>
      <c r="E28" s="91">
        <v>0</v>
      </c>
      <c r="F28" s="91">
        <v>0</v>
      </c>
    </row>
    <row r="29" spans="1:6" x14ac:dyDescent="0.2">
      <c r="A29" s="86">
        <v>7510</v>
      </c>
      <c r="B29" s="86" t="s">
        <v>188</v>
      </c>
      <c r="C29" s="91">
        <v>0</v>
      </c>
      <c r="D29" s="91">
        <v>0</v>
      </c>
      <c r="E29" s="91">
        <v>0</v>
      </c>
      <c r="F29" s="91">
        <v>0</v>
      </c>
    </row>
    <row r="30" spans="1:6" x14ac:dyDescent="0.2">
      <c r="A30" s="86">
        <v>7520</v>
      </c>
      <c r="B30" s="86" t="s">
        <v>187</v>
      </c>
      <c r="C30" s="91">
        <v>0</v>
      </c>
      <c r="D30" s="91">
        <v>0</v>
      </c>
      <c r="E30" s="91">
        <v>0</v>
      </c>
      <c r="F30" s="91">
        <v>0</v>
      </c>
    </row>
    <row r="31" spans="1:6" x14ac:dyDescent="0.2">
      <c r="A31" s="86">
        <v>7610</v>
      </c>
      <c r="B31" s="86" t="s">
        <v>186</v>
      </c>
      <c r="C31" s="91">
        <v>0</v>
      </c>
      <c r="D31" s="91">
        <v>0</v>
      </c>
      <c r="E31" s="91">
        <v>0</v>
      </c>
      <c r="F31" s="91">
        <v>0</v>
      </c>
    </row>
    <row r="32" spans="1:6" x14ac:dyDescent="0.2">
      <c r="A32" s="86">
        <v>7620</v>
      </c>
      <c r="B32" s="86" t="s">
        <v>185</v>
      </c>
      <c r="C32" s="91">
        <v>0</v>
      </c>
      <c r="D32" s="91">
        <v>0</v>
      </c>
      <c r="E32" s="91">
        <v>0</v>
      </c>
      <c r="F32" s="91">
        <v>0</v>
      </c>
    </row>
    <row r="33" spans="1:14" x14ac:dyDescent="0.2">
      <c r="A33" s="86">
        <v>7630</v>
      </c>
      <c r="B33" s="86" t="s">
        <v>184</v>
      </c>
      <c r="C33" s="91">
        <v>0</v>
      </c>
      <c r="D33" s="91">
        <v>0</v>
      </c>
      <c r="E33" s="91">
        <v>0</v>
      </c>
      <c r="F33" s="91">
        <v>0</v>
      </c>
    </row>
    <row r="34" spans="1:14" x14ac:dyDescent="0.2">
      <c r="A34" s="86">
        <v>7640</v>
      </c>
      <c r="B34" s="86" t="s">
        <v>183</v>
      </c>
      <c r="C34" s="91">
        <v>0</v>
      </c>
      <c r="D34" s="91">
        <v>0</v>
      </c>
      <c r="E34" s="91">
        <v>0</v>
      </c>
      <c r="F34" s="91">
        <v>0</v>
      </c>
      <c r="G34" s="172"/>
      <c r="H34" s="172"/>
      <c r="I34" s="173"/>
      <c r="J34" s="173"/>
      <c r="K34" s="173"/>
      <c r="L34" s="173"/>
      <c r="M34" s="144"/>
      <c r="N34" s="144"/>
    </row>
    <row r="35" spans="1:14" s="144" customFormat="1" x14ac:dyDescent="0.2">
      <c r="A35" s="143">
        <v>8000</v>
      </c>
      <c r="B35" s="144" t="s">
        <v>181</v>
      </c>
      <c r="C35" s="165">
        <v>0</v>
      </c>
      <c r="D35" s="165">
        <f>SUM(D36:D47)</f>
        <v>516952979.24000007</v>
      </c>
      <c r="E35" s="165">
        <f t="shared" ref="E35:F35" si="0">SUM(E36:E47)</f>
        <v>516952979.24000007</v>
      </c>
      <c r="F35" s="165">
        <f t="shared" si="0"/>
        <v>229670771.99999997</v>
      </c>
      <c r="G35" s="166"/>
      <c r="H35" s="166"/>
      <c r="I35" s="174"/>
      <c r="J35" s="174"/>
      <c r="K35" s="174"/>
      <c r="L35" s="174"/>
      <c r="M35" s="86"/>
      <c r="N35" s="86"/>
    </row>
    <row r="36" spans="1:14" x14ac:dyDescent="0.2">
      <c r="A36" s="86">
        <v>8110</v>
      </c>
      <c r="B36" s="166" t="s">
        <v>180</v>
      </c>
      <c r="C36" s="167">
        <v>0</v>
      </c>
      <c r="D36" s="167">
        <v>57417693</v>
      </c>
      <c r="E36" s="167">
        <v>0</v>
      </c>
      <c r="F36" s="167">
        <v>57417693</v>
      </c>
      <c r="G36" s="166"/>
      <c r="H36" s="166"/>
      <c r="I36" s="174"/>
      <c r="J36" s="174"/>
      <c r="K36" s="174"/>
      <c r="L36" s="174"/>
    </row>
    <row r="37" spans="1:14" x14ac:dyDescent="0.2">
      <c r="A37" s="86">
        <v>8120</v>
      </c>
      <c r="B37" s="166" t="s">
        <v>179</v>
      </c>
      <c r="C37" s="167">
        <v>0</v>
      </c>
      <c r="D37" s="167">
        <v>52681760.840000004</v>
      </c>
      <c r="E37" s="167">
        <v>71202823.180000007</v>
      </c>
      <c r="F37" s="167">
        <v>18521062.34</v>
      </c>
      <c r="G37" s="166"/>
      <c r="H37" s="166"/>
      <c r="I37" s="174"/>
      <c r="J37" s="174"/>
      <c r="K37" s="174"/>
      <c r="L37" s="174"/>
    </row>
    <row r="38" spans="1:14" x14ac:dyDescent="0.2">
      <c r="A38" s="86">
        <v>8130</v>
      </c>
      <c r="B38" s="166" t="s">
        <v>178</v>
      </c>
      <c r="C38" s="167">
        <v>0</v>
      </c>
      <c r="D38" s="167">
        <v>13785130.18</v>
      </c>
      <c r="E38" s="167">
        <v>0</v>
      </c>
      <c r="F38" s="167">
        <v>-13785130.18</v>
      </c>
      <c r="G38" s="166"/>
      <c r="H38" s="166"/>
      <c r="I38" s="174"/>
      <c r="J38" s="174"/>
      <c r="K38" s="174"/>
      <c r="L38" s="174"/>
    </row>
    <row r="39" spans="1:14" x14ac:dyDescent="0.2">
      <c r="A39" s="86">
        <v>8140</v>
      </c>
      <c r="B39" s="166" t="s">
        <v>177</v>
      </c>
      <c r="C39" s="167">
        <v>0</v>
      </c>
      <c r="D39" s="167">
        <v>52681760.840000004</v>
      </c>
      <c r="E39" s="167">
        <v>52681760.840000004</v>
      </c>
      <c r="F39" s="167">
        <v>0</v>
      </c>
      <c r="G39" s="166"/>
      <c r="H39" s="166"/>
      <c r="I39" s="174"/>
      <c r="J39" s="174"/>
      <c r="K39" s="174"/>
      <c r="L39" s="174"/>
    </row>
    <row r="40" spans="1:14" x14ac:dyDescent="0.2">
      <c r="A40" s="86">
        <v>8150</v>
      </c>
      <c r="B40" s="166" t="s">
        <v>176</v>
      </c>
      <c r="C40" s="167">
        <v>0</v>
      </c>
      <c r="D40" s="167">
        <v>0</v>
      </c>
      <c r="E40" s="167">
        <v>52681760.840000004</v>
      </c>
      <c r="F40" s="167">
        <v>52681760.840000004</v>
      </c>
      <c r="G40" s="166"/>
      <c r="H40" s="166"/>
      <c r="I40" s="174"/>
      <c r="J40" s="174"/>
      <c r="K40" s="174"/>
      <c r="L40" s="174"/>
    </row>
    <row r="41" spans="1:14" x14ac:dyDescent="0.2">
      <c r="A41" s="86">
        <v>8210</v>
      </c>
      <c r="B41" s="166" t="s">
        <v>175</v>
      </c>
      <c r="C41" s="167">
        <v>0</v>
      </c>
      <c r="D41" s="167">
        <v>0</v>
      </c>
      <c r="E41" s="167">
        <v>57417693</v>
      </c>
      <c r="F41" s="167">
        <v>57417693</v>
      </c>
      <c r="G41" s="166"/>
      <c r="H41" s="166"/>
      <c r="I41" s="174"/>
      <c r="J41" s="174"/>
      <c r="K41" s="174"/>
      <c r="L41" s="174"/>
    </row>
    <row r="42" spans="1:14" x14ac:dyDescent="0.2">
      <c r="A42" s="86">
        <v>8220</v>
      </c>
      <c r="B42" s="166" t="s">
        <v>174</v>
      </c>
      <c r="C42" s="167">
        <v>0</v>
      </c>
      <c r="D42" s="167">
        <v>115848560.2</v>
      </c>
      <c r="E42" s="167">
        <v>89618821.310000002</v>
      </c>
      <c r="F42" s="167">
        <v>26229738.890000001</v>
      </c>
      <c r="G42" s="166"/>
      <c r="H42" s="166"/>
      <c r="I42" s="174"/>
      <c r="J42" s="174"/>
      <c r="K42" s="174"/>
      <c r="L42" s="174"/>
    </row>
    <row r="43" spans="1:14" x14ac:dyDescent="0.2">
      <c r="A43" s="166">
        <v>8230</v>
      </c>
      <c r="B43" s="166" t="s">
        <v>173</v>
      </c>
      <c r="C43" s="167">
        <v>0</v>
      </c>
      <c r="D43" s="167">
        <v>44645737.020000003</v>
      </c>
      <c r="E43" s="167">
        <v>58430867.200000003</v>
      </c>
      <c r="F43" s="167">
        <v>-13785130.18</v>
      </c>
      <c r="G43" s="166"/>
      <c r="H43" s="166"/>
      <c r="I43" s="174"/>
      <c r="J43" s="174"/>
      <c r="K43" s="174"/>
      <c r="L43" s="174"/>
    </row>
    <row r="44" spans="1:14" x14ac:dyDescent="0.2">
      <c r="A44" s="166">
        <v>8240</v>
      </c>
      <c r="B44" s="166" t="s">
        <v>172</v>
      </c>
      <c r="C44" s="167">
        <v>0</v>
      </c>
      <c r="D44" s="167">
        <v>44973084.289999999</v>
      </c>
      <c r="E44" s="167">
        <v>44973084.289999999</v>
      </c>
      <c r="F44" s="167">
        <v>0</v>
      </c>
      <c r="G44" s="166"/>
      <c r="H44" s="166"/>
      <c r="I44" s="174"/>
      <c r="J44" s="174"/>
      <c r="K44" s="174"/>
      <c r="L44" s="174"/>
    </row>
    <row r="45" spans="1:14" x14ac:dyDescent="0.2">
      <c r="A45" s="166">
        <v>8250</v>
      </c>
      <c r="B45" s="166" t="s">
        <v>171</v>
      </c>
      <c r="C45" s="167">
        <v>0</v>
      </c>
      <c r="D45" s="167">
        <v>44973084.289999999</v>
      </c>
      <c r="E45" s="167">
        <v>44973084.289999999</v>
      </c>
      <c r="F45" s="167">
        <v>0</v>
      </c>
      <c r="G45" s="166"/>
      <c r="H45" s="166"/>
      <c r="I45" s="174"/>
      <c r="J45" s="174"/>
      <c r="K45" s="174"/>
      <c r="L45" s="174"/>
    </row>
    <row r="46" spans="1:14" x14ac:dyDescent="0.2">
      <c r="A46" s="166">
        <v>8260</v>
      </c>
      <c r="B46" s="166" t="s">
        <v>170</v>
      </c>
      <c r="C46" s="167">
        <v>0</v>
      </c>
      <c r="D46" s="167">
        <v>44973084.289999999</v>
      </c>
      <c r="E46" s="167">
        <v>44973084.289999999</v>
      </c>
      <c r="F46" s="167">
        <v>0</v>
      </c>
      <c r="G46" s="166"/>
      <c r="H46" s="166"/>
      <c r="I46" s="174"/>
      <c r="J46" s="174"/>
      <c r="K46" s="174"/>
      <c r="L46" s="174"/>
    </row>
    <row r="47" spans="1:14" x14ac:dyDescent="0.2">
      <c r="A47" s="166">
        <v>8270</v>
      </c>
      <c r="B47" s="166" t="s">
        <v>169</v>
      </c>
      <c r="C47" s="167">
        <v>0</v>
      </c>
      <c r="D47" s="167">
        <v>44973084.289999999</v>
      </c>
      <c r="E47" s="167">
        <v>0</v>
      </c>
      <c r="F47" s="167">
        <v>44973084.289999999</v>
      </c>
      <c r="G47" s="166"/>
      <c r="H47" s="166"/>
      <c r="I47" s="174"/>
      <c r="J47" s="174"/>
      <c r="K47" s="174"/>
      <c r="L47" s="174"/>
    </row>
    <row r="48" spans="1:14" x14ac:dyDescent="0.2">
      <c r="G48" s="166"/>
      <c r="H48" s="166"/>
      <c r="I48" s="166"/>
      <c r="J48" s="166"/>
      <c r="K48" s="166"/>
      <c r="L48" s="166"/>
    </row>
    <row r="49" spans="7:7" x14ac:dyDescent="0.2">
      <c r="G49" s="166"/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8"/>
  <sheetViews>
    <sheetView view="pageBreakPreview" topLeftCell="A4" zoomScaleNormal="100" zoomScaleSheetLayoutView="100" workbookViewId="0">
      <selection activeCell="D43" sqref="D43"/>
    </sheetView>
  </sheetViews>
  <sheetFormatPr baseColWidth="10" defaultColWidth="42.140625" defaultRowHeight="11.25" x14ac:dyDescent="0.2"/>
  <cols>
    <col min="1" max="2" width="42.140625" style="3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/>
    <col min="7" max="8" width="11.7109375" style="3" customWidth="1"/>
    <col min="9" max="16384" width="42.140625" style="3"/>
  </cols>
  <sheetData>
    <row r="1" spans="1:8" x14ac:dyDescent="0.2">
      <c r="E1" s="2" t="s">
        <v>38</v>
      </c>
    </row>
    <row r="2" spans="1:8" ht="15" customHeight="1" x14ac:dyDescent="0.2">
      <c r="A2" s="6" t="s">
        <v>35</v>
      </c>
    </row>
    <row r="3" spans="1:8" x14ac:dyDescent="0.2">
      <c r="A3" s="1"/>
    </row>
    <row r="4" spans="1:8" s="11" customFormat="1" x14ac:dyDescent="0.2">
      <c r="A4" s="10" t="s">
        <v>39</v>
      </c>
    </row>
    <row r="5" spans="1:8" s="11" customFormat="1" ht="39.950000000000003" customHeight="1" x14ac:dyDescent="0.2">
      <c r="A5" s="195" t="s">
        <v>40</v>
      </c>
      <c r="B5" s="195"/>
      <c r="C5" s="195"/>
      <c r="D5" s="195"/>
      <c r="E5" s="195"/>
      <c r="H5" s="13"/>
    </row>
    <row r="6" spans="1:8" s="11" customFormat="1" x14ac:dyDescent="0.2">
      <c r="A6" s="12"/>
      <c r="B6" s="12"/>
      <c r="C6" s="12"/>
      <c r="D6" s="12"/>
      <c r="H6" s="13"/>
    </row>
    <row r="7" spans="1:8" s="11" customFormat="1" ht="12.75" x14ac:dyDescent="0.2">
      <c r="A7" s="13" t="s">
        <v>41</v>
      </c>
      <c r="B7" s="13"/>
      <c r="C7" s="13"/>
      <c r="D7" s="13"/>
    </row>
    <row r="8" spans="1:8" s="11" customFormat="1" x14ac:dyDescent="0.2">
      <c r="A8" s="13"/>
      <c r="B8" s="13"/>
      <c r="C8" s="13"/>
      <c r="D8" s="13"/>
    </row>
    <row r="9" spans="1:8" s="11" customFormat="1" x14ac:dyDescent="0.2">
      <c r="A9" s="14" t="s">
        <v>42</v>
      </c>
      <c r="B9" s="13"/>
      <c r="C9" s="13"/>
      <c r="D9" s="13"/>
    </row>
    <row r="10" spans="1:8" s="11" customFormat="1" ht="26.1" customHeight="1" x14ac:dyDescent="0.2">
      <c r="A10" s="28" t="s">
        <v>43</v>
      </c>
      <c r="B10" s="196" t="s">
        <v>44</v>
      </c>
      <c r="C10" s="196"/>
      <c r="D10" s="196"/>
      <c r="E10" s="196"/>
    </row>
    <row r="11" spans="1:8" s="11" customFormat="1" ht="12.95" customHeight="1" x14ac:dyDescent="0.2">
      <c r="A11" s="29" t="s">
        <v>45</v>
      </c>
      <c r="B11" s="29" t="s">
        <v>46</v>
      </c>
      <c r="C11" s="29"/>
      <c r="D11" s="29"/>
      <c r="E11" s="29"/>
    </row>
    <row r="12" spans="1:8" s="11" customFormat="1" ht="26.1" customHeight="1" x14ac:dyDescent="0.2">
      <c r="A12" s="29" t="s">
        <v>47</v>
      </c>
      <c r="B12" s="196" t="s">
        <v>48</v>
      </c>
      <c r="C12" s="196"/>
      <c r="D12" s="196"/>
      <c r="E12" s="196"/>
    </row>
    <row r="13" spans="1:8" s="11" customFormat="1" ht="26.1" customHeight="1" x14ac:dyDescent="0.2">
      <c r="A13" s="29" t="s">
        <v>49</v>
      </c>
      <c r="B13" s="196" t="s">
        <v>50</v>
      </c>
      <c r="C13" s="196"/>
      <c r="D13" s="196"/>
      <c r="E13" s="196"/>
    </row>
    <row r="14" spans="1:8" s="11" customFormat="1" ht="11.25" customHeight="1" x14ac:dyDescent="0.2">
      <c r="A14" s="13"/>
      <c r="B14" s="30"/>
      <c r="C14" s="30"/>
      <c r="D14" s="30"/>
      <c r="E14" s="30"/>
    </row>
    <row r="15" spans="1:8" s="11" customFormat="1" ht="26.1" customHeight="1" x14ac:dyDescent="0.2">
      <c r="A15" s="28" t="s">
        <v>51</v>
      </c>
      <c r="B15" s="29" t="s">
        <v>52</v>
      </c>
    </row>
    <row r="16" spans="1:8" s="11" customFormat="1" ht="12.95" customHeight="1" x14ac:dyDescent="0.2">
      <c r="A16" s="29" t="s">
        <v>53</v>
      </c>
    </row>
    <row r="17" spans="1:8" s="11" customFormat="1" x14ac:dyDescent="0.2">
      <c r="A17" s="13"/>
    </row>
    <row r="18" spans="1:8" s="11" customFormat="1" x14ac:dyDescent="0.2">
      <c r="A18" s="13" t="s">
        <v>54</v>
      </c>
      <c r="B18" s="13"/>
      <c r="C18" s="13"/>
      <c r="D18" s="13"/>
    </row>
    <row r="19" spans="1:8" s="11" customFormat="1" ht="12" x14ac:dyDescent="0.2">
      <c r="A19" s="36" t="s">
        <v>182</v>
      </c>
      <c r="B19" s="13"/>
      <c r="C19" s="13"/>
      <c r="D19" s="13"/>
    </row>
    <row r="20" spans="1:8" s="11" customFormat="1" x14ac:dyDescent="0.2">
      <c r="A20" s="13"/>
      <c r="B20" s="13"/>
      <c r="C20" s="13"/>
      <c r="D20" s="13"/>
    </row>
    <row r="21" spans="1:8" s="11" customFormat="1" x14ac:dyDescent="0.2">
      <c r="A21" s="14" t="s">
        <v>55</v>
      </c>
    </row>
    <row r="22" spans="1:8" s="11" customFormat="1" x14ac:dyDescent="0.2">
      <c r="B22" s="197" t="s">
        <v>56</v>
      </c>
      <c r="C22" s="197"/>
      <c r="D22" s="197"/>
      <c r="E22" s="197"/>
      <c r="H22" s="15"/>
    </row>
    <row r="23" spans="1:8" s="11" customFormat="1" ht="22.5" x14ac:dyDescent="0.2">
      <c r="A23" s="47" t="s">
        <v>233</v>
      </c>
      <c r="B23" s="48" t="s">
        <v>229</v>
      </c>
      <c r="C23" s="49" t="s">
        <v>270</v>
      </c>
      <c r="D23" s="49" t="s">
        <v>269</v>
      </c>
      <c r="E23" s="50" t="s">
        <v>208</v>
      </c>
      <c r="F23" s="50" t="s">
        <v>272</v>
      </c>
      <c r="G23" s="50" t="s">
        <v>273</v>
      </c>
      <c r="H23" s="50" t="s">
        <v>274</v>
      </c>
    </row>
    <row r="24" spans="1:8" s="11" customFormat="1" x14ac:dyDescent="0.2">
      <c r="A24" s="18" t="s">
        <v>57</v>
      </c>
      <c r="B24" s="19" t="s">
        <v>58</v>
      </c>
      <c r="C24" s="20"/>
      <c r="D24" s="17"/>
      <c r="E24" s="17"/>
      <c r="F24" s="17"/>
      <c r="G24" s="17"/>
      <c r="H24" s="17"/>
    </row>
    <row r="25" spans="1:8" s="11" customFormat="1" x14ac:dyDescent="0.2">
      <c r="A25" s="18" t="s">
        <v>59</v>
      </c>
      <c r="B25" s="19" t="s">
        <v>60</v>
      </c>
      <c r="C25" s="20"/>
      <c r="D25" s="17"/>
      <c r="E25" s="17"/>
      <c r="F25" s="17"/>
      <c r="G25" s="17"/>
      <c r="H25" s="17"/>
    </row>
    <row r="26" spans="1:8" s="11" customFormat="1" x14ac:dyDescent="0.2">
      <c r="A26" s="18" t="s">
        <v>61</v>
      </c>
      <c r="B26" s="19" t="s">
        <v>62</v>
      </c>
      <c r="C26" s="20"/>
      <c r="D26" s="17"/>
      <c r="E26" s="17"/>
      <c r="F26" s="17"/>
      <c r="G26" s="17"/>
      <c r="H26" s="17"/>
    </row>
    <row r="27" spans="1:8" s="11" customFormat="1" x14ac:dyDescent="0.2">
      <c r="A27" s="19" t="s">
        <v>63</v>
      </c>
      <c r="B27" s="19" t="s">
        <v>64</v>
      </c>
      <c r="C27" s="20"/>
      <c r="D27" s="17"/>
      <c r="E27" s="17"/>
      <c r="F27" s="17"/>
      <c r="G27" s="17"/>
      <c r="H27" s="17"/>
    </row>
    <row r="28" spans="1:8" s="11" customFormat="1" x14ac:dyDescent="0.2">
      <c r="A28" s="19" t="s">
        <v>65</v>
      </c>
      <c r="B28" s="19" t="s">
        <v>66</v>
      </c>
      <c r="C28" s="20"/>
      <c r="D28" s="17"/>
      <c r="E28" s="17"/>
      <c r="F28" s="17"/>
      <c r="G28" s="17"/>
      <c r="H28" s="17"/>
    </row>
    <row r="29" spans="1:8" s="11" customFormat="1" x14ac:dyDescent="0.2">
      <c r="A29" s="19" t="s">
        <v>67</v>
      </c>
      <c r="B29" s="19" t="s">
        <v>68</v>
      </c>
      <c r="C29" s="20"/>
      <c r="D29" s="17"/>
      <c r="E29" s="17"/>
      <c r="F29" s="17"/>
      <c r="G29" s="17"/>
      <c r="H29" s="17"/>
    </row>
    <row r="30" spans="1:8" s="11" customFormat="1" x14ac:dyDescent="0.2">
      <c r="A30" s="19" t="s">
        <v>69</v>
      </c>
      <c r="B30" s="19" t="s">
        <v>70</v>
      </c>
      <c r="C30" s="20"/>
      <c r="D30" s="17"/>
      <c r="E30" s="17"/>
      <c r="F30" s="17"/>
      <c r="G30" s="17"/>
      <c r="H30" s="17"/>
    </row>
    <row r="31" spans="1:8" s="11" customFormat="1" x14ac:dyDescent="0.2">
      <c r="A31" s="19" t="s">
        <v>71</v>
      </c>
      <c r="B31" s="19" t="s">
        <v>72</v>
      </c>
      <c r="C31" s="20"/>
      <c r="D31" s="17"/>
      <c r="E31" s="17"/>
      <c r="F31" s="17"/>
      <c r="G31" s="17"/>
      <c r="H31" s="17"/>
    </row>
    <row r="32" spans="1:8" s="11" customFormat="1" x14ac:dyDescent="0.2">
      <c r="A32" s="19" t="s">
        <v>73</v>
      </c>
      <c r="B32" s="19" t="s">
        <v>74</v>
      </c>
      <c r="C32" s="20"/>
      <c r="D32" s="17"/>
      <c r="E32" s="17"/>
      <c r="F32" s="17"/>
      <c r="G32" s="17"/>
      <c r="H32" s="17"/>
    </row>
    <row r="33" spans="1:8" s="11" customFormat="1" x14ac:dyDescent="0.2">
      <c r="A33" s="19" t="s">
        <v>75</v>
      </c>
      <c r="B33" s="19" t="s">
        <v>76</v>
      </c>
      <c r="C33" s="20"/>
      <c r="D33" s="17"/>
      <c r="E33" s="17"/>
      <c r="F33" s="17"/>
      <c r="G33" s="17"/>
      <c r="H33" s="17"/>
    </row>
    <row r="34" spans="1:8" s="11" customFormat="1" x14ac:dyDescent="0.2">
      <c r="A34" s="19" t="s">
        <v>77</v>
      </c>
      <c r="B34" s="19" t="s">
        <v>78</v>
      </c>
      <c r="C34" s="20"/>
      <c r="D34" s="17"/>
      <c r="E34" s="17"/>
      <c r="F34" s="17"/>
      <c r="G34" s="17"/>
      <c r="H34" s="17"/>
    </row>
    <row r="35" spans="1:8" s="11" customFormat="1" x14ac:dyDescent="0.2">
      <c r="A35" s="21" t="s">
        <v>79</v>
      </c>
      <c r="B35" s="21" t="s">
        <v>80</v>
      </c>
      <c r="C35" s="22"/>
      <c r="D35" s="16"/>
      <c r="E35" s="16"/>
      <c r="F35" s="16"/>
      <c r="G35" s="16"/>
      <c r="H35" s="16"/>
    </row>
    <row r="36" spans="1:8" s="11" customFormat="1" x14ac:dyDescent="0.2">
      <c r="A36" s="23" t="s">
        <v>81</v>
      </c>
      <c r="B36" s="23" t="s">
        <v>81</v>
      </c>
      <c r="C36" s="17"/>
      <c r="D36" s="17"/>
      <c r="E36" s="17"/>
      <c r="F36" s="17"/>
      <c r="G36" s="17"/>
      <c r="H36" s="17"/>
    </row>
    <row r="37" spans="1:8" s="11" customFormat="1" x14ac:dyDescent="0.2">
      <c r="B37" s="24" t="s">
        <v>82</v>
      </c>
      <c r="C37" s="25"/>
      <c r="D37" s="25"/>
      <c r="E37" s="25"/>
      <c r="F37" s="25"/>
      <c r="G37" s="25"/>
      <c r="H37" s="25"/>
    </row>
    <row r="38" spans="1:8" s="11" customFormat="1" ht="12" x14ac:dyDescent="0.2">
      <c r="A38" s="36" t="s">
        <v>182</v>
      </c>
      <c r="B38" s="26"/>
      <c r="C38" s="27"/>
      <c r="D38" s="27"/>
      <c r="E38" s="27"/>
      <c r="F38" s="15"/>
      <c r="G38" s="15"/>
      <c r="H38" s="15"/>
    </row>
  </sheetData>
  <mergeCells count="5">
    <mergeCell ref="A5:E5"/>
    <mergeCell ref="B10:E10"/>
    <mergeCell ref="B22:E22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2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3"/>
  <sheetViews>
    <sheetView tabSelected="1" view="pageBreakPreview" topLeftCell="A30" zoomScale="106" zoomScaleNormal="106" zoomScaleSheetLayoutView="106" workbookViewId="0">
      <selection activeCell="E127" sqref="E127"/>
    </sheetView>
  </sheetViews>
  <sheetFormatPr baseColWidth="10" defaultColWidth="9.140625" defaultRowHeight="11.25" x14ac:dyDescent="0.2"/>
  <cols>
    <col min="1" max="1" width="17.7109375" style="76" customWidth="1"/>
    <col min="2" max="2" width="64.5703125" style="76" bestFit="1" customWidth="1"/>
    <col min="3" max="3" width="16.42578125" style="76" bestFit="1" customWidth="1"/>
    <col min="4" max="4" width="19.140625" style="76" customWidth="1"/>
    <col min="5" max="5" width="28" style="76" customWidth="1"/>
    <col min="6" max="6" width="22.7109375" style="76" customWidth="1"/>
    <col min="7" max="8" width="16.7109375" style="76" customWidth="1"/>
    <col min="9" max="9" width="27.140625" style="76" customWidth="1"/>
    <col min="10" max="10" width="11.42578125" style="76" bestFit="1" customWidth="1"/>
    <col min="11" max="16384" width="9.140625" style="76"/>
  </cols>
  <sheetData>
    <row r="1" spans="1:8" s="72" customFormat="1" ht="18.95" customHeight="1" x14ac:dyDescent="0.25">
      <c r="A1" s="186" t="str">
        <f>'Notas a los Edos Financieros'!A1</f>
        <v>PATRONATO DE NOMBEROS DE LEON GTO.</v>
      </c>
      <c r="B1" s="187"/>
      <c r="C1" s="187"/>
      <c r="D1" s="187"/>
      <c r="E1" s="187"/>
      <c r="F1" s="187"/>
      <c r="G1" s="70" t="s">
        <v>288</v>
      </c>
      <c r="H1" s="81">
        <f>'Notas a los Edos Financieros'!E1</f>
        <v>2018</v>
      </c>
    </row>
    <row r="2" spans="1:8" s="72" customFormat="1" ht="18.95" customHeight="1" x14ac:dyDescent="0.25">
      <c r="A2" s="186" t="str">
        <f>'Notas a los Edos Financieros'!A2</f>
        <v>Notas de Desglose Estado de Situación Financiera</v>
      </c>
      <c r="B2" s="187"/>
      <c r="C2" s="187"/>
      <c r="D2" s="187"/>
      <c r="E2" s="187"/>
      <c r="F2" s="187"/>
      <c r="G2" s="70" t="s">
        <v>290</v>
      </c>
      <c r="H2" s="81" t="str">
        <f>'Notas a los Edos Financieros'!E2</f>
        <v>Trimestral</v>
      </c>
    </row>
    <row r="3" spans="1:8" s="72" customFormat="1" ht="18.95" customHeight="1" x14ac:dyDescent="0.25">
      <c r="A3" s="186" t="str">
        <f>'Notas a los Edos Financieros'!A3</f>
        <v>Correspondiente del 01 de Enero al 30 de Septiembre de 2018</v>
      </c>
      <c r="B3" s="187"/>
      <c r="C3" s="187"/>
      <c r="D3" s="187"/>
      <c r="E3" s="187"/>
      <c r="F3" s="187"/>
      <c r="G3" s="70" t="s">
        <v>292</v>
      </c>
      <c r="H3" s="81">
        <f>'Notas a los Edos Financieros'!E3</f>
        <v>1</v>
      </c>
    </row>
    <row r="4" spans="1:8" x14ac:dyDescent="0.2">
      <c r="A4" s="74" t="s">
        <v>293</v>
      </c>
      <c r="B4" s="75"/>
      <c r="C4" s="75"/>
      <c r="D4" s="75"/>
      <c r="E4" s="75"/>
      <c r="F4" s="75"/>
      <c r="G4" s="75"/>
      <c r="H4" s="75"/>
    </row>
    <row r="6" spans="1:8" x14ac:dyDescent="0.2">
      <c r="A6" s="75" t="s">
        <v>242</v>
      </c>
      <c r="B6" s="75"/>
      <c r="C6" s="75"/>
      <c r="D6" s="75"/>
      <c r="E6" s="75"/>
      <c r="F6" s="75"/>
      <c r="G6" s="75"/>
      <c r="H6" s="75"/>
    </row>
    <row r="7" spans="1:8" x14ac:dyDescent="0.2">
      <c r="A7" s="77" t="s">
        <v>233</v>
      </c>
      <c r="B7" s="77" t="s">
        <v>229</v>
      </c>
      <c r="C7" s="77" t="s">
        <v>230</v>
      </c>
      <c r="D7" s="77" t="s">
        <v>232</v>
      </c>
      <c r="E7" s="77"/>
      <c r="F7" s="77"/>
      <c r="G7" s="77"/>
      <c r="H7" s="77"/>
    </row>
    <row r="8" spans="1:8" x14ac:dyDescent="0.2">
      <c r="A8" s="78">
        <v>1114</v>
      </c>
      <c r="B8" s="76" t="s">
        <v>294</v>
      </c>
      <c r="C8" s="80">
        <v>0</v>
      </c>
    </row>
    <row r="9" spans="1:8" x14ac:dyDescent="0.2">
      <c r="A9" s="78">
        <v>1115</v>
      </c>
      <c r="B9" s="76" t="s">
        <v>295</v>
      </c>
      <c r="C9" s="80">
        <v>0</v>
      </c>
    </row>
    <row r="10" spans="1:8" x14ac:dyDescent="0.2">
      <c r="A10" s="78">
        <v>1121</v>
      </c>
      <c r="B10" s="76" t="s">
        <v>296</v>
      </c>
      <c r="C10" s="80">
        <v>0</v>
      </c>
      <c r="E10" s="80"/>
    </row>
    <row r="11" spans="1:8" x14ac:dyDescent="0.2">
      <c r="A11" s="78">
        <v>1211</v>
      </c>
      <c r="B11" s="76" t="s">
        <v>297</v>
      </c>
      <c r="C11" s="80">
        <v>0</v>
      </c>
      <c r="E11" s="80"/>
    </row>
    <row r="13" spans="1:8" x14ac:dyDescent="0.2">
      <c r="A13" s="75" t="s">
        <v>243</v>
      </c>
      <c r="B13" s="75"/>
      <c r="C13" s="75"/>
      <c r="D13" s="75"/>
      <c r="E13" s="75"/>
      <c r="F13" s="75"/>
      <c r="G13" s="75"/>
      <c r="H13" s="75"/>
    </row>
    <row r="14" spans="1:8" x14ac:dyDescent="0.2">
      <c r="A14" s="77" t="s">
        <v>233</v>
      </c>
      <c r="B14" s="77" t="s">
        <v>229</v>
      </c>
      <c r="C14" s="77" t="s">
        <v>230</v>
      </c>
      <c r="D14" s="77">
        <v>2017</v>
      </c>
      <c r="E14" s="77">
        <f>D14-1</f>
        <v>2016</v>
      </c>
      <c r="F14" s="77">
        <f>E14-1</f>
        <v>2015</v>
      </c>
      <c r="G14" s="77">
        <f>F14-1</f>
        <v>2014</v>
      </c>
      <c r="H14" s="77" t="s">
        <v>277</v>
      </c>
    </row>
    <row r="15" spans="1:8" x14ac:dyDescent="0.2">
      <c r="A15" s="181">
        <v>1122</v>
      </c>
      <c r="B15" s="76" t="s">
        <v>298</v>
      </c>
      <c r="C15" s="162">
        <f>SUM(C16)</f>
        <v>6830.08</v>
      </c>
      <c r="D15" s="80">
        <v>0</v>
      </c>
      <c r="E15" s="80">
        <v>0</v>
      </c>
      <c r="F15" s="80">
        <v>0</v>
      </c>
      <c r="G15" s="80">
        <v>0</v>
      </c>
    </row>
    <row r="16" spans="1:8" x14ac:dyDescent="0.2">
      <c r="A16" s="78" t="s">
        <v>749</v>
      </c>
      <c r="B16" s="76" t="s">
        <v>737</v>
      </c>
      <c r="C16" s="80">
        <v>6830.08</v>
      </c>
      <c r="D16" s="80">
        <v>0</v>
      </c>
      <c r="E16" s="80"/>
      <c r="F16" s="80"/>
      <c r="G16" s="80"/>
    </row>
    <row r="17" spans="1:8" x14ac:dyDescent="0.2">
      <c r="A17" s="198">
        <v>1124</v>
      </c>
      <c r="B17" s="76" t="s">
        <v>299</v>
      </c>
      <c r="C17" s="162">
        <f>SUM(C18)</f>
        <v>-738.21</v>
      </c>
      <c r="D17" s="80">
        <v>0</v>
      </c>
      <c r="E17" s="80">
        <v>0</v>
      </c>
      <c r="F17" s="80">
        <v>0</v>
      </c>
      <c r="G17" s="80">
        <v>0</v>
      </c>
    </row>
    <row r="18" spans="1:8" x14ac:dyDescent="0.2">
      <c r="A18" s="76" t="s">
        <v>759</v>
      </c>
      <c r="B18" s="76" t="s">
        <v>760</v>
      </c>
      <c r="C18" s="76">
        <v>-738.21</v>
      </c>
      <c r="D18" s="76">
        <v>0</v>
      </c>
    </row>
    <row r="19" spans="1:8" x14ac:dyDescent="0.2">
      <c r="A19" s="75" t="s">
        <v>244</v>
      </c>
      <c r="B19" s="75"/>
      <c r="C19" s="75"/>
      <c r="D19" s="75"/>
      <c r="E19" s="75"/>
      <c r="F19" s="75"/>
      <c r="G19" s="75"/>
      <c r="H19" s="75"/>
    </row>
    <row r="20" spans="1:8" x14ac:dyDescent="0.2">
      <c r="A20" s="77" t="s">
        <v>233</v>
      </c>
      <c r="B20" s="77" t="s">
        <v>229</v>
      </c>
      <c r="C20" s="77" t="s">
        <v>230</v>
      </c>
      <c r="D20" s="77" t="s">
        <v>300</v>
      </c>
      <c r="E20" s="77" t="s">
        <v>301</v>
      </c>
      <c r="F20" s="77" t="s">
        <v>302</v>
      </c>
      <c r="G20" s="77" t="s">
        <v>303</v>
      </c>
      <c r="H20" s="77" t="s">
        <v>304</v>
      </c>
    </row>
    <row r="21" spans="1:8" x14ac:dyDescent="0.2">
      <c r="A21" s="181">
        <v>1123</v>
      </c>
      <c r="B21" s="76" t="s">
        <v>305</v>
      </c>
      <c r="C21" s="162">
        <f>SUM(C22:C30)</f>
        <v>499637.44999999995</v>
      </c>
      <c r="D21" s="80">
        <f>SUM(D22:D30)</f>
        <v>499637.44999999995</v>
      </c>
      <c r="E21" s="80">
        <v>0</v>
      </c>
      <c r="F21" s="80">
        <v>0</v>
      </c>
      <c r="G21" s="80">
        <v>0</v>
      </c>
    </row>
    <row r="22" spans="1:8" ht="22.5" x14ac:dyDescent="0.2">
      <c r="A22" s="148" t="s">
        <v>633</v>
      </c>
      <c r="B22" s="76" t="s">
        <v>627</v>
      </c>
      <c r="C22" s="80">
        <v>459.48</v>
      </c>
      <c r="D22" s="80">
        <v>459.48</v>
      </c>
      <c r="E22" s="80">
        <v>0</v>
      </c>
      <c r="F22" s="80">
        <v>0</v>
      </c>
      <c r="G22" s="80">
        <v>0</v>
      </c>
      <c r="H22" s="149" t="s">
        <v>638</v>
      </c>
    </row>
    <row r="23" spans="1:8" ht="22.5" x14ac:dyDescent="0.2">
      <c r="A23" s="148" t="s">
        <v>634</v>
      </c>
      <c r="B23" s="76" t="s">
        <v>628</v>
      </c>
      <c r="C23" s="80">
        <v>420533</v>
      </c>
      <c r="D23" s="80">
        <v>420533</v>
      </c>
      <c r="E23" s="80">
        <v>0</v>
      </c>
      <c r="F23" s="80">
        <v>0</v>
      </c>
      <c r="G23" s="80">
        <v>0</v>
      </c>
      <c r="H23" s="149" t="s">
        <v>638</v>
      </c>
    </row>
    <row r="24" spans="1:8" ht="22.5" x14ac:dyDescent="0.2">
      <c r="A24" s="148" t="s">
        <v>635</v>
      </c>
      <c r="B24" s="76" t="s">
        <v>629</v>
      </c>
      <c r="C24" s="80">
        <v>38.03</v>
      </c>
      <c r="D24" s="80">
        <v>38.03</v>
      </c>
      <c r="E24" s="80">
        <v>0</v>
      </c>
      <c r="F24" s="80">
        <v>0</v>
      </c>
      <c r="G24" s="80">
        <v>0</v>
      </c>
      <c r="H24" s="149" t="s">
        <v>638</v>
      </c>
    </row>
    <row r="25" spans="1:8" ht="22.5" x14ac:dyDescent="0.2">
      <c r="A25" s="148" t="s">
        <v>636</v>
      </c>
      <c r="B25" s="76" t="s">
        <v>630</v>
      </c>
      <c r="C25" s="80">
        <v>1442.86</v>
      </c>
      <c r="D25" s="80">
        <v>1442.86</v>
      </c>
      <c r="E25" s="80">
        <v>0</v>
      </c>
      <c r="F25" s="80">
        <v>0</v>
      </c>
      <c r="G25" s="80">
        <v>0</v>
      </c>
      <c r="H25" s="149" t="s">
        <v>638</v>
      </c>
    </row>
    <row r="26" spans="1:8" ht="22.5" x14ac:dyDescent="0.2">
      <c r="A26" s="148" t="s">
        <v>750</v>
      </c>
      <c r="B26" s="76" t="s">
        <v>751</v>
      </c>
      <c r="C26" s="80">
        <v>6830.08</v>
      </c>
      <c r="D26" s="80">
        <v>6830.08</v>
      </c>
      <c r="E26" s="80">
        <v>0</v>
      </c>
      <c r="F26" s="80">
        <v>0</v>
      </c>
      <c r="G26" s="80">
        <v>0</v>
      </c>
      <c r="H26" s="149" t="s">
        <v>638</v>
      </c>
    </row>
    <row r="27" spans="1:8" ht="22.5" x14ac:dyDescent="0.2">
      <c r="A27" s="148" t="s">
        <v>752</v>
      </c>
      <c r="B27" s="76" t="s">
        <v>753</v>
      </c>
      <c r="C27" s="80">
        <v>1330.32</v>
      </c>
      <c r="D27" s="80">
        <v>1330.32</v>
      </c>
      <c r="E27" s="80">
        <v>0</v>
      </c>
      <c r="F27" s="80">
        <v>0</v>
      </c>
      <c r="G27" s="80">
        <v>0</v>
      </c>
      <c r="H27" s="149" t="s">
        <v>638</v>
      </c>
    </row>
    <row r="28" spans="1:8" ht="22.5" x14ac:dyDescent="0.2">
      <c r="A28" s="148" t="s">
        <v>637</v>
      </c>
      <c r="B28" s="76" t="s">
        <v>632</v>
      </c>
      <c r="C28" s="80">
        <v>2821.04</v>
      </c>
      <c r="D28" s="80">
        <v>2821.04</v>
      </c>
      <c r="E28" s="80">
        <v>0</v>
      </c>
      <c r="F28" s="80">
        <v>0</v>
      </c>
      <c r="G28" s="80">
        <v>0</v>
      </c>
      <c r="H28" s="149" t="s">
        <v>638</v>
      </c>
    </row>
    <row r="29" spans="1:8" ht="22.5" x14ac:dyDescent="0.2">
      <c r="A29" s="148" t="s">
        <v>738</v>
      </c>
      <c r="B29" s="76" t="s">
        <v>739</v>
      </c>
      <c r="C29" s="80">
        <v>49177.04</v>
      </c>
      <c r="D29" s="80">
        <v>49177.04</v>
      </c>
      <c r="E29" s="80">
        <v>0</v>
      </c>
      <c r="F29" s="80">
        <v>0</v>
      </c>
      <c r="G29" s="80">
        <v>0</v>
      </c>
      <c r="H29" s="149" t="s">
        <v>638</v>
      </c>
    </row>
    <row r="30" spans="1:8" ht="22.5" x14ac:dyDescent="0.2">
      <c r="A30" s="148" t="s">
        <v>754</v>
      </c>
      <c r="B30" s="76" t="s">
        <v>755</v>
      </c>
      <c r="C30" s="80">
        <v>17005.599999999999</v>
      </c>
      <c r="D30" s="80">
        <v>17005.599999999999</v>
      </c>
      <c r="E30" s="80">
        <v>0</v>
      </c>
      <c r="F30" s="80">
        <v>0</v>
      </c>
      <c r="G30" s="80">
        <v>0</v>
      </c>
      <c r="H30" s="149" t="s">
        <v>638</v>
      </c>
    </row>
    <row r="31" spans="1:8" x14ac:dyDescent="0.2">
      <c r="A31" s="78">
        <v>1125</v>
      </c>
      <c r="B31" s="76" t="s">
        <v>306</v>
      </c>
      <c r="C31" s="80">
        <v>0</v>
      </c>
      <c r="D31" s="80">
        <v>0</v>
      </c>
      <c r="E31" s="80">
        <v>0</v>
      </c>
      <c r="F31" s="80">
        <v>0</v>
      </c>
      <c r="G31" s="80">
        <v>0</v>
      </c>
    </row>
    <row r="32" spans="1:8" x14ac:dyDescent="0.2">
      <c r="A32" s="150">
        <v>1131</v>
      </c>
      <c r="B32" s="76" t="s">
        <v>307</v>
      </c>
      <c r="C32" s="162">
        <f>SUM(C33)</f>
        <v>241556.91</v>
      </c>
      <c r="D32" s="80">
        <f>SUM(D33)</f>
        <v>241556.91</v>
      </c>
      <c r="E32" s="80">
        <v>0</v>
      </c>
      <c r="F32" s="80">
        <v>0</v>
      </c>
      <c r="G32" s="80">
        <v>0</v>
      </c>
    </row>
    <row r="33" spans="1:8" ht="22.5" x14ac:dyDescent="0.2">
      <c r="A33" s="148" t="s">
        <v>640</v>
      </c>
      <c r="B33" s="76" t="s">
        <v>639</v>
      </c>
      <c r="C33" s="80">
        <v>241556.91</v>
      </c>
      <c r="D33" s="80">
        <v>241556.91</v>
      </c>
      <c r="E33" s="80">
        <v>0</v>
      </c>
      <c r="F33" s="80">
        <v>0</v>
      </c>
      <c r="G33" s="80">
        <v>0</v>
      </c>
      <c r="H33" s="149" t="s">
        <v>641</v>
      </c>
    </row>
    <row r="34" spans="1:8" x14ac:dyDescent="0.2">
      <c r="A34" s="78">
        <v>1132</v>
      </c>
      <c r="B34" s="76" t="s">
        <v>308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</row>
    <row r="35" spans="1:8" x14ac:dyDescent="0.2">
      <c r="A35" s="78">
        <v>1133</v>
      </c>
      <c r="B35" s="76" t="s">
        <v>309</v>
      </c>
      <c r="C35" s="80">
        <v>0</v>
      </c>
      <c r="D35" s="80">
        <v>0</v>
      </c>
      <c r="E35" s="80">
        <v>0</v>
      </c>
      <c r="F35" s="80">
        <v>0</v>
      </c>
      <c r="G35" s="80">
        <v>0</v>
      </c>
    </row>
    <row r="36" spans="1:8" x14ac:dyDescent="0.2">
      <c r="A36" s="78">
        <v>1134</v>
      </c>
      <c r="B36" s="76" t="s">
        <v>310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</row>
    <row r="37" spans="1:8" x14ac:dyDescent="0.2">
      <c r="A37" s="78">
        <v>1139</v>
      </c>
      <c r="B37" s="76" t="s">
        <v>311</v>
      </c>
      <c r="C37" s="80">
        <v>0</v>
      </c>
      <c r="D37" s="80">
        <v>0</v>
      </c>
      <c r="E37" s="80">
        <v>0</v>
      </c>
      <c r="F37" s="80">
        <v>0</v>
      </c>
      <c r="G37" s="80">
        <v>0</v>
      </c>
    </row>
    <row r="39" spans="1:8" x14ac:dyDescent="0.2">
      <c r="A39" s="75" t="s">
        <v>312</v>
      </c>
      <c r="B39" s="75"/>
      <c r="C39" s="75"/>
      <c r="D39" s="75"/>
      <c r="E39" s="75"/>
      <c r="F39" s="75"/>
      <c r="G39" s="75"/>
      <c r="H39" s="75"/>
    </row>
    <row r="40" spans="1:8" x14ac:dyDescent="0.2">
      <c r="A40" s="77" t="s">
        <v>233</v>
      </c>
      <c r="B40" s="77" t="s">
        <v>229</v>
      </c>
      <c r="C40" s="77" t="s">
        <v>230</v>
      </c>
      <c r="D40" s="77" t="s">
        <v>247</v>
      </c>
      <c r="E40" s="77" t="s">
        <v>246</v>
      </c>
      <c r="F40" s="77" t="s">
        <v>313</v>
      </c>
      <c r="G40" s="77" t="s">
        <v>249</v>
      </c>
      <c r="H40" s="77"/>
    </row>
    <row r="41" spans="1:8" x14ac:dyDescent="0.2">
      <c r="A41" s="78">
        <v>1140</v>
      </c>
      <c r="B41" s="76" t="s">
        <v>314</v>
      </c>
      <c r="C41" s="80">
        <v>0</v>
      </c>
    </row>
    <row r="42" spans="1:8" x14ac:dyDescent="0.2">
      <c r="A42" s="78">
        <v>1141</v>
      </c>
      <c r="B42" s="76" t="s">
        <v>315</v>
      </c>
      <c r="C42" s="80">
        <v>0</v>
      </c>
    </row>
    <row r="43" spans="1:8" x14ac:dyDescent="0.2">
      <c r="A43" s="78">
        <v>1142</v>
      </c>
      <c r="B43" s="76" t="s">
        <v>316</v>
      </c>
      <c r="C43" s="80">
        <v>0</v>
      </c>
    </row>
    <row r="44" spans="1:8" x14ac:dyDescent="0.2">
      <c r="A44" s="78">
        <v>1143</v>
      </c>
      <c r="B44" s="76" t="s">
        <v>317</v>
      </c>
      <c r="C44" s="80">
        <v>0</v>
      </c>
    </row>
    <row r="45" spans="1:8" x14ac:dyDescent="0.2">
      <c r="A45" s="78">
        <v>1144</v>
      </c>
      <c r="B45" s="76" t="s">
        <v>318</v>
      </c>
      <c r="C45" s="80">
        <v>0</v>
      </c>
    </row>
    <row r="46" spans="1:8" x14ac:dyDescent="0.2">
      <c r="A46" s="78">
        <v>1145</v>
      </c>
      <c r="B46" s="76" t="s">
        <v>319</v>
      </c>
      <c r="C46" s="80">
        <v>0</v>
      </c>
    </row>
    <row r="48" spans="1:8" x14ac:dyDescent="0.2">
      <c r="A48" s="75" t="s">
        <v>320</v>
      </c>
      <c r="B48" s="75"/>
      <c r="C48" s="75"/>
      <c r="D48" s="75"/>
      <c r="E48" s="75"/>
      <c r="F48" s="75"/>
      <c r="G48" s="75"/>
      <c r="H48" s="75"/>
    </row>
    <row r="49" spans="1:9" x14ac:dyDescent="0.2">
      <c r="A49" s="77" t="s">
        <v>233</v>
      </c>
      <c r="B49" s="77" t="s">
        <v>229</v>
      </c>
      <c r="C49" s="77" t="s">
        <v>230</v>
      </c>
      <c r="D49" s="77" t="s">
        <v>245</v>
      </c>
      <c r="E49" s="77" t="s">
        <v>248</v>
      </c>
      <c r="F49" s="77" t="s">
        <v>321</v>
      </c>
      <c r="G49" s="77"/>
      <c r="H49" s="77"/>
    </row>
    <row r="50" spans="1:9" x14ac:dyDescent="0.2">
      <c r="A50" s="78">
        <v>1150</v>
      </c>
      <c r="B50" s="76" t="s">
        <v>322</v>
      </c>
      <c r="C50" s="80">
        <v>0</v>
      </c>
    </row>
    <row r="51" spans="1:9" x14ac:dyDescent="0.2">
      <c r="A51" s="78">
        <v>1151</v>
      </c>
      <c r="B51" s="76" t="s">
        <v>323</v>
      </c>
      <c r="C51" s="80">
        <v>0</v>
      </c>
    </row>
    <row r="53" spans="1:9" x14ac:dyDescent="0.2">
      <c r="A53" s="75" t="s">
        <v>250</v>
      </c>
      <c r="B53" s="75"/>
      <c r="C53" s="75"/>
      <c r="D53" s="75"/>
      <c r="E53" s="75"/>
      <c r="F53" s="75"/>
      <c r="G53" s="75"/>
      <c r="H53" s="75"/>
    </row>
    <row r="54" spans="1:9" x14ac:dyDescent="0.2">
      <c r="A54" s="77" t="s">
        <v>233</v>
      </c>
      <c r="B54" s="77" t="s">
        <v>229</v>
      </c>
      <c r="C54" s="77" t="s">
        <v>230</v>
      </c>
      <c r="D54" s="77" t="s">
        <v>232</v>
      </c>
      <c r="E54" s="77" t="s">
        <v>304</v>
      </c>
      <c r="F54" s="77"/>
      <c r="G54" s="77"/>
      <c r="H54" s="77"/>
    </row>
    <row r="55" spans="1:9" x14ac:dyDescent="0.2">
      <c r="A55" s="78">
        <v>1213</v>
      </c>
      <c r="B55" s="76" t="s">
        <v>324</v>
      </c>
      <c r="C55" s="80">
        <v>0</v>
      </c>
    </row>
    <row r="57" spans="1:9" x14ac:dyDescent="0.2">
      <c r="A57" s="75" t="s">
        <v>251</v>
      </c>
      <c r="B57" s="75"/>
      <c r="C57" s="75"/>
      <c r="D57" s="75"/>
      <c r="E57" s="75"/>
      <c r="F57" s="75"/>
      <c r="G57" s="75"/>
      <c r="H57" s="75"/>
    </row>
    <row r="58" spans="1:9" x14ac:dyDescent="0.2">
      <c r="A58" s="77" t="s">
        <v>233</v>
      </c>
      <c r="B58" s="77" t="s">
        <v>229</v>
      </c>
      <c r="C58" s="77" t="s">
        <v>230</v>
      </c>
      <c r="D58" s="77"/>
      <c r="E58" s="77"/>
      <c r="F58" s="77"/>
      <c r="G58" s="77"/>
      <c r="H58" s="77"/>
    </row>
    <row r="59" spans="1:9" x14ac:dyDescent="0.2">
      <c r="A59" s="78">
        <v>1214</v>
      </c>
      <c r="B59" s="76" t="s">
        <v>325</v>
      </c>
      <c r="C59" s="80">
        <v>0</v>
      </c>
    </row>
    <row r="61" spans="1:9" x14ac:dyDescent="0.2">
      <c r="A61" s="75" t="s">
        <v>255</v>
      </c>
      <c r="B61" s="75"/>
      <c r="C61" s="75"/>
      <c r="D61" s="75"/>
      <c r="E61" s="75"/>
      <c r="F61" s="75"/>
      <c r="G61" s="75"/>
      <c r="H61" s="75"/>
      <c r="I61" s="75"/>
    </row>
    <row r="62" spans="1:9" x14ac:dyDescent="0.2">
      <c r="A62" s="77" t="s">
        <v>233</v>
      </c>
      <c r="B62" s="77" t="s">
        <v>229</v>
      </c>
      <c r="C62" s="77" t="s">
        <v>230</v>
      </c>
      <c r="D62" s="77" t="s">
        <v>252</v>
      </c>
      <c r="E62" s="77" t="s">
        <v>253</v>
      </c>
      <c r="F62" s="77" t="s">
        <v>245</v>
      </c>
      <c r="G62" s="77" t="s">
        <v>326</v>
      </c>
      <c r="H62" s="77" t="s">
        <v>254</v>
      </c>
      <c r="I62" s="77" t="s">
        <v>327</v>
      </c>
    </row>
    <row r="63" spans="1:9" x14ac:dyDescent="0.2">
      <c r="A63" s="78">
        <v>1230</v>
      </c>
      <c r="B63" s="76" t="s">
        <v>328</v>
      </c>
      <c r="C63" s="175">
        <f>+C64+C66+C67+C69+C70+C71+C72</f>
        <v>14459914.49</v>
      </c>
      <c r="D63" s="80">
        <f t="shared" ref="D63:E63" si="0">+D64+D66+D67+D69+D70+D71+D72</f>
        <v>0</v>
      </c>
      <c r="E63" s="175">
        <f t="shared" si="0"/>
        <v>50861.67</v>
      </c>
    </row>
    <row r="64" spans="1:9" x14ac:dyDescent="0.2">
      <c r="A64" s="150">
        <v>1231</v>
      </c>
      <c r="B64" s="76" t="s">
        <v>329</v>
      </c>
      <c r="C64" s="80">
        <f>+C65</f>
        <v>1938000</v>
      </c>
      <c r="D64" s="80">
        <v>0</v>
      </c>
      <c r="E64" s="80">
        <v>0</v>
      </c>
    </row>
    <row r="65" spans="1:10" x14ac:dyDescent="0.2">
      <c r="A65" s="150" t="s">
        <v>643</v>
      </c>
      <c r="B65" s="76" t="s">
        <v>642</v>
      </c>
      <c r="C65" s="80">
        <v>1938000</v>
      </c>
      <c r="D65" s="80">
        <v>0</v>
      </c>
      <c r="E65" s="80">
        <v>0</v>
      </c>
    </row>
    <row r="66" spans="1:10" x14ac:dyDescent="0.2">
      <c r="A66" s="78">
        <v>1232</v>
      </c>
      <c r="B66" s="76" t="s">
        <v>330</v>
      </c>
      <c r="C66" s="80">
        <v>0</v>
      </c>
      <c r="D66" s="80">
        <v>0</v>
      </c>
      <c r="E66" s="80">
        <v>0</v>
      </c>
    </row>
    <row r="67" spans="1:10" x14ac:dyDescent="0.2">
      <c r="A67" s="159">
        <v>1233</v>
      </c>
      <c r="B67" s="76" t="s">
        <v>331</v>
      </c>
      <c r="C67" s="80">
        <f>+C68</f>
        <v>12206801.09</v>
      </c>
      <c r="D67" s="80">
        <f t="shared" ref="D67:E67" si="1">+D68</f>
        <v>0</v>
      </c>
      <c r="E67" s="80">
        <f t="shared" si="1"/>
        <v>50861.67</v>
      </c>
    </row>
    <row r="68" spans="1:10" x14ac:dyDescent="0.2">
      <c r="A68" s="150" t="s">
        <v>645</v>
      </c>
      <c r="B68" s="76" t="s">
        <v>644</v>
      </c>
      <c r="C68" s="80">
        <v>12206801.09</v>
      </c>
      <c r="D68" s="80">
        <v>0</v>
      </c>
      <c r="E68" s="161">
        <v>50861.67</v>
      </c>
      <c r="F68" s="76" t="s">
        <v>679</v>
      </c>
      <c r="G68" s="151">
        <v>0.05</v>
      </c>
    </row>
    <row r="69" spans="1:10" x14ac:dyDescent="0.2">
      <c r="A69" s="78">
        <v>1234</v>
      </c>
      <c r="B69" s="76" t="s">
        <v>332</v>
      </c>
      <c r="C69" s="80">
        <v>0</v>
      </c>
      <c r="D69" s="80">
        <v>0</v>
      </c>
      <c r="E69" s="80">
        <v>0</v>
      </c>
    </row>
    <row r="70" spans="1:10" x14ac:dyDescent="0.2">
      <c r="A70" s="78">
        <v>1235</v>
      </c>
      <c r="B70" s="76" t="s">
        <v>333</v>
      </c>
      <c r="C70" s="80">
        <v>0</v>
      </c>
      <c r="D70" s="80">
        <v>0</v>
      </c>
      <c r="E70" s="80">
        <v>0</v>
      </c>
    </row>
    <row r="71" spans="1:10" x14ac:dyDescent="0.2">
      <c r="A71" s="78">
        <v>1236</v>
      </c>
      <c r="B71" s="76" t="s">
        <v>334</v>
      </c>
      <c r="C71" s="80">
        <v>0</v>
      </c>
      <c r="D71" s="80">
        <v>0</v>
      </c>
      <c r="E71" s="80">
        <v>0</v>
      </c>
    </row>
    <row r="72" spans="1:10" x14ac:dyDescent="0.2">
      <c r="A72" s="159">
        <v>1239</v>
      </c>
      <c r="B72" s="76" t="s">
        <v>335</v>
      </c>
      <c r="C72" s="80">
        <f>+C73</f>
        <v>315113.40000000002</v>
      </c>
      <c r="D72" s="80">
        <f t="shared" ref="D72:E72" si="2">+D73</f>
        <v>0</v>
      </c>
      <c r="E72" s="80">
        <f t="shared" si="2"/>
        <v>0</v>
      </c>
    </row>
    <row r="73" spans="1:10" x14ac:dyDescent="0.2">
      <c r="A73" s="150" t="s">
        <v>647</v>
      </c>
      <c r="B73" s="76" t="s">
        <v>646</v>
      </c>
      <c r="C73" s="80">
        <v>315113.40000000002</v>
      </c>
      <c r="D73" s="80">
        <v>0</v>
      </c>
      <c r="E73" s="80">
        <v>0</v>
      </c>
    </row>
    <row r="74" spans="1:10" x14ac:dyDescent="0.2">
      <c r="A74" s="78">
        <v>1240</v>
      </c>
      <c r="B74" s="76" t="s">
        <v>336</v>
      </c>
      <c r="C74" s="175">
        <f>+C75+C80+C83+C86+C88+C90+C94+C95</f>
        <v>48378261.920000002</v>
      </c>
      <c r="D74" s="175">
        <f t="shared" ref="D74:E74" si="3">+D75+D80+D83+D86+D88+D90+D94+D95</f>
        <v>6975733.5899999999</v>
      </c>
      <c r="E74" s="175">
        <f t="shared" si="3"/>
        <v>34640603.68</v>
      </c>
      <c r="F74" s="76" t="s">
        <v>679</v>
      </c>
      <c r="I74" s="80"/>
      <c r="J74" s="80"/>
    </row>
    <row r="75" spans="1:10" x14ac:dyDescent="0.2">
      <c r="A75" s="159">
        <v>1241</v>
      </c>
      <c r="B75" s="76" t="s">
        <v>337</v>
      </c>
      <c r="C75" s="80">
        <f>SUM(C76:C79)</f>
        <v>2699907.83</v>
      </c>
      <c r="D75" s="161">
        <f t="shared" ref="D75:E75" si="4">SUM(D76:D79)</f>
        <v>264190.86</v>
      </c>
      <c r="E75" s="161">
        <f t="shared" si="4"/>
        <v>1319746.29</v>
      </c>
      <c r="F75" s="76" t="s">
        <v>679</v>
      </c>
      <c r="G75" s="151">
        <v>0.1</v>
      </c>
      <c r="I75" s="76" t="s">
        <v>680</v>
      </c>
      <c r="J75" s="80"/>
    </row>
    <row r="76" spans="1:10" x14ac:dyDescent="0.2">
      <c r="A76" s="150" t="s">
        <v>649</v>
      </c>
      <c r="B76" s="76" t="s">
        <v>648</v>
      </c>
      <c r="C76" s="161">
        <v>624970.17000000004</v>
      </c>
      <c r="D76" s="161">
        <v>119498.85</v>
      </c>
      <c r="E76" s="161">
        <v>596882.87</v>
      </c>
      <c r="F76" s="76" t="s">
        <v>679</v>
      </c>
      <c r="G76" s="151">
        <v>0.35</v>
      </c>
      <c r="I76" s="76" t="s">
        <v>681</v>
      </c>
      <c r="J76" s="80"/>
    </row>
    <row r="77" spans="1:10" x14ac:dyDescent="0.2">
      <c r="A77" s="150" t="s">
        <v>651</v>
      </c>
      <c r="B77" s="76" t="s">
        <v>650</v>
      </c>
      <c r="C77" s="161">
        <v>787248.22</v>
      </c>
      <c r="D77" s="161">
        <v>50938.29</v>
      </c>
      <c r="E77" s="161">
        <v>254691.46</v>
      </c>
      <c r="F77" s="76" t="s">
        <v>679</v>
      </c>
      <c r="G77" s="151">
        <v>0.1</v>
      </c>
      <c r="I77" s="76" t="s">
        <v>680</v>
      </c>
      <c r="J77" s="80"/>
    </row>
    <row r="78" spans="1:10" x14ac:dyDescent="0.2">
      <c r="A78" s="150" t="s">
        <v>653</v>
      </c>
      <c r="B78" s="76" t="s">
        <v>652</v>
      </c>
      <c r="C78" s="161">
        <v>940514.38</v>
      </c>
      <c r="D78" s="161">
        <v>67715.55</v>
      </c>
      <c r="E78" s="161">
        <v>337981.12</v>
      </c>
      <c r="F78" s="76" t="s">
        <v>679</v>
      </c>
      <c r="G78" s="151">
        <v>0.1</v>
      </c>
      <c r="I78" s="76" t="s">
        <v>680</v>
      </c>
      <c r="J78" s="80"/>
    </row>
    <row r="79" spans="1:10" x14ac:dyDescent="0.2">
      <c r="A79" s="150" t="s">
        <v>655</v>
      </c>
      <c r="B79" s="76" t="s">
        <v>654</v>
      </c>
      <c r="C79" s="161">
        <v>347175.06</v>
      </c>
      <c r="D79" s="161">
        <v>26038.17</v>
      </c>
      <c r="E79" s="161">
        <v>130190.84</v>
      </c>
      <c r="F79" s="76" t="s">
        <v>679</v>
      </c>
      <c r="G79" s="151">
        <v>0.1</v>
      </c>
      <c r="I79" s="76" t="s">
        <v>680</v>
      </c>
      <c r="J79" s="80"/>
    </row>
    <row r="80" spans="1:10" x14ac:dyDescent="0.2">
      <c r="A80" s="159">
        <v>1242</v>
      </c>
      <c r="B80" s="76" t="s">
        <v>338</v>
      </c>
      <c r="C80" s="80">
        <f>+C81+C82</f>
        <v>327084.13999999996</v>
      </c>
      <c r="D80" s="161">
        <f>+D81+D82</f>
        <v>64568.25</v>
      </c>
      <c r="E80" s="161">
        <f t="shared" ref="E80" si="5">+E81+E82</f>
        <v>322841.25</v>
      </c>
      <c r="F80" s="76" t="s">
        <v>679</v>
      </c>
      <c r="G80" s="151">
        <v>0.1</v>
      </c>
      <c r="I80" s="76" t="s">
        <v>680</v>
      </c>
      <c r="J80" s="80"/>
    </row>
    <row r="81" spans="1:10" x14ac:dyDescent="0.2">
      <c r="A81" s="150" t="s">
        <v>657</v>
      </c>
      <c r="B81" s="76" t="s">
        <v>656</v>
      </c>
      <c r="C81" s="80">
        <v>325409.40999999997</v>
      </c>
      <c r="D81" s="161">
        <v>64191.42</v>
      </c>
      <c r="E81" s="161">
        <v>320957.11</v>
      </c>
      <c r="F81" s="76" t="s">
        <v>679</v>
      </c>
      <c r="G81" s="151">
        <v>0.1</v>
      </c>
      <c r="I81" s="76" t="s">
        <v>680</v>
      </c>
      <c r="J81" s="80"/>
    </row>
    <row r="82" spans="1:10" x14ac:dyDescent="0.2">
      <c r="A82" s="150" t="s">
        <v>756</v>
      </c>
      <c r="B82" s="76" t="s">
        <v>658</v>
      </c>
      <c r="C82" s="80">
        <v>1674.73</v>
      </c>
      <c r="D82" s="161">
        <v>376.83</v>
      </c>
      <c r="E82" s="161">
        <v>1884.14</v>
      </c>
      <c r="F82" s="76" t="s">
        <v>679</v>
      </c>
      <c r="G82" s="151">
        <v>0.1</v>
      </c>
      <c r="I82" s="76" t="s">
        <v>680</v>
      </c>
      <c r="J82" s="80"/>
    </row>
    <row r="83" spans="1:10" x14ac:dyDescent="0.2">
      <c r="A83" s="159">
        <v>1243</v>
      </c>
      <c r="B83" s="76" t="s">
        <v>339</v>
      </c>
      <c r="C83" s="80">
        <f>+C84+C85</f>
        <v>1387238.1400000001</v>
      </c>
      <c r="D83" s="161">
        <f>+D84+D85</f>
        <v>225527.4</v>
      </c>
      <c r="E83" s="161">
        <f t="shared" ref="E83" si="6">+E84+E85</f>
        <v>1127637</v>
      </c>
      <c r="F83" s="76" t="s">
        <v>679</v>
      </c>
      <c r="G83" s="151">
        <v>0.1</v>
      </c>
      <c r="I83" s="76" t="s">
        <v>681</v>
      </c>
      <c r="J83" s="80"/>
    </row>
    <row r="84" spans="1:10" x14ac:dyDescent="0.2">
      <c r="A84" s="150" t="s">
        <v>660</v>
      </c>
      <c r="B84" s="76" t="s">
        <v>659</v>
      </c>
      <c r="C84" s="80">
        <v>829450.35</v>
      </c>
      <c r="D84" s="161">
        <v>186626.34</v>
      </c>
      <c r="E84" s="161">
        <v>933131.7</v>
      </c>
      <c r="F84" s="76" t="s">
        <v>679</v>
      </c>
      <c r="G84" s="151">
        <v>0.1</v>
      </c>
      <c r="I84" s="76" t="s">
        <v>680</v>
      </c>
      <c r="J84" s="80"/>
    </row>
    <row r="85" spans="1:10" x14ac:dyDescent="0.2">
      <c r="A85" s="150" t="s">
        <v>662</v>
      </c>
      <c r="B85" s="76" t="s">
        <v>661</v>
      </c>
      <c r="C85" s="80">
        <v>557787.79</v>
      </c>
      <c r="D85" s="161">
        <v>38901.06</v>
      </c>
      <c r="E85" s="161">
        <v>194505.3</v>
      </c>
      <c r="F85" s="76" t="s">
        <v>679</v>
      </c>
      <c r="G85" s="151">
        <v>0.1</v>
      </c>
      <c r="I85" s="76" t="s">
        <v>680</v>
      </c>
      <c r="J85" s="80"/>
    </row>
    <row r="86" spans="1:10" x14ac:dyDescent="0.2">
      <c r="A86" s="159">
        <v>1244</v>
      </c>
      <c r="B86" s="76" t="s">
        <v>340</v>
      </c>
      <c r="C86" s="80">
        <f>+C87</f>
        <v>22976450.09</v>
      </c>
      <c r="D86" s="161">
        <f t="shared" ref="D86:E86" si="7">+D87</f>
        <v>3803991.84</v>
      </c>
      <c r="E86" s="161">
        <f t="shared" si="7"/>
        <v>18789754.780000001</v>
      </c>
      <c r="F86" s="76" t="s">
        <v>679</v>
      </c>
      <c r="G86" s="151">
        <v>0.2</v>
      </c>
      <c r="I86" s="76" t="s">
        <v>680</v>
      </c>
      <c r="J86" s="80"/>
    </row>
    <row r="87" spans="1:10" x14ac:dyDescent="0.2">
      <c r="A87" s="150" t="s">
        <v>664</v>
      </c>
      <c r="B87" s="76" t="s">
        <v>663</v>
      </c>
      <c r="C87" s="80">
        <v>22976450.09</v>
      </c>
      <c r="D87" s="161">
        <v>3803991.84</v>
      </c>
      <c r="E87" s="161">
        <v>18789754.780000001</v>
      </c>
      <c r="F87" s="76" t="s">
        <v>679</v>
      </c>
      <c r="G87" s="151">
        <v>0.2</v>
      </c>
      <c r="I87" s="76" t="s">
        <v>682</v>
      </c>
      <c r="J87" s="80"/>
    </row>
    <row r="88" spans="1:10" x14ac:dyDescent="0.2">
      <c r="A88" s="159">
        <v>1245</v>
      </c>
      <c r="B88" s="76" t="s">
        <v>341</v>
      </c>
      <c r="C88" s="80">
        <f>+C89</f>
        <v>19831692.140000001</v>
      </c>
      <c r="D88" s="161">
        <f t="shared" ref="D88:E88" si="8">+D89</f>
        <v>2550997.17</v>
      </c>
      <c r="E88" s="161">
        <f t="shared" si="8"/>
        <v>12749109.34</v>
      </c>
      <c r="F88" s="76" t="s">
        <v>679</v>
      </c>
      <c r="G88" s="151">
        <v>0.2</v>
      </c>
      <c r="I88" s="76" t="s">
        <v>682</v>
      </c>
      <c r="J88" s="80"/>
    </row>
    <row r="89" spans="1:10" x14ac:dyDescent="0.2">
      <c r="A89" s="150" t="s">
        <v>666</v>
      </c>
      <c r="B89" s="76" t="s">
        <v>665</v>
      </c>
      <c r="C89" s="160">
        <v>19831692.140000001</v>
      </c>
      <c r="D89" s="161">
        <v>2550997.17</v>
      </c>
      <c r="E89" s="161">
        <v>12749109.34</v>
      </c>
      <c r="F89" s="76" t="s">
        <v>679</v>
      </c>
      <c r="G89" s="151">
        <v>0.2</v>
      </c>
      <c r="I89" s="76" t="s">
        <v>680</v>
      </c>
      <c r="J89" s="80"/>
    </row>
    <row r="90" spans="1:10" x14ac:dyDescent="0.2">
      <c r="A90" s="159">
        <v>1246</v>
      </c>
      <c r="B90" s="76" t="s">
        <v>342</v>
      </c>
      <c r="C90" s="80">
        <f>+C91+C92+C93</f>
        <v>1155889.58</v>
      </c>
      <c r="D90" s="161">
        <f t="shared" ref="D90:E90" si="9">+D91+D92+D93</f>
        <v>66458.069999999992</v>
      </c>
      <c r="E90" s="161">
        <f t="shared" si="9"/>
        <v>331515.01999999996</v>
      </c>
      <c r="F90" s="76" t="s">
        <v>679</v>
      </c>
      <c r="G90" s="151">
        <v>0.1</v>
      </c>
      <c r="I90" s="76" t="s">
        <v>680</v>
      </c>
      <c r="J90" s="80"/>
    </row>
    <row r="91" spans="1:10" x14ac:dyDescent="0.2">
      <c r="A91" s="150" t="s">
        <v>668</v>
      </c>
      <c r="B91" s="76" t="s">
        <v>667</v>
      </c>
      <c r="C91" s="80">
        <v>794123.85</v>
      </c>
      <c r="D91" s="161">
        <v>44155.62</v>
      </c>
      <c r="E91" s="161">
        <v>220761.42</v>
      </c>
      <c r="F91" s="76" t="s">
        <v>679</v>
      </c>
      <c r="G91" s="151">
        <v>0.1</v>
      </c>
      <c r="I91" s="76" t="s">
        <v>680</v>
      </c>
      <c r="J91" s="80"/>
    </row>
    <row r="92" spans="1:10" x14ac:dyDescent="0.2">
      <c r="A92" s="150" t="s">
        <v>670</v>
      </c>
      <c r="B92" s="76" t="s">
        <v>669</v>
      </c>
      <c r="C92" s="80">
        <v>307461.7</v>
      </c>
      <c r="D92" s="161">
        <v>21527.19</v>
      </c>
      <c r="E92" s="161">
        <v>106877.31</v>
      </c>
      <c r="F92" s="76" t="s">
        <v>679</v>
      </c>
      <c r="G92" s="151">
        <v>0.1</v>
      </c>
      <c r="I92" s="76" t="s">
        <v>680</v>
      </c>
      <c r="J92" s="80"/>
    </row>
    <row r="93" spans="1:10" x14ac:dyDescent="0.2">
      <c r="A93" s="150" t="s">
        <v>672</v>
      </c>
      <c r="B93" s="76" t="s">
        <v>671</v>
      </c>
      <c r="C93" s="160">
        <v>54304.03</v>
      </c>
      <c r="D93" s="161">
        <v>775.26</v>
      </c>
      <c r="E93" s="161">
        <v>3876.29</v>
      </c>
      <c r="F93" s="76" t="s">
        <v>679</v>
      </c>
      <c r="G93" s="151">
        <v>0.1</v>
      </c>
      <c r="I93" s="76" t="s">
        <v>680</v>
      </c>
      <c r="J93" s="80"/>
    </row>
    <row r="94" spans="1:10" x14ac:dyDescent="0.2">
      <c r="A94" s="78">
        <v>1247</v>
      </c>
      <c r="B94" s="76" t="s">
        <v>343</v>
      </c>
      <c r="C94" s="80">
        <v>0</v>
      </c>
      <c r="D94" s="80">
        <v>0</v>
      </c>
      <c r="E94" s="80">
        <v>0</v>
      </c>
    </row>
    <row r="95" spans="1:10" x14ac:dyDescent="0.2">
      <c r="A95" s="78">
        <v>1248</v>
      </c>
      <c r="B95" s="76" t="s">
        <v>344</v>
      </c>
      <c r="C95" s="80">
        <v>0</v>
      </c>
      <c r="D95" s="80">
        <v>0</v>
      </c>
      <c r="E95" s="80">
        <v>0</v>
      </c>
    </row>
    <row r="96" spans="1:10" x14ac:dyDescent="0.2">
      <c r="C96" s="80"/>
    </row>
    <row r="97" spans="1:9" x14ac:dyDescent="0.2">
      <c r="A97" s="75" t="s">
        <v>256</v>
      </c>
      <c r="B97" s="75"/>
      <c r="C97" s="75"/>
      <c r="D97" s="75"/>
      <c r="E97" s="75"/>
      <c r="F97" s="75"/>
      <c r="G97" s="75"/>
      <c r="H97" s="75"/>
      <c r="I97" s="75"/>
    </row>
    <row r="98" spans="1:9" x14ac:dyDescent="0.2">
      <c r="A98" s="77" t="s">
        <v>233</v>
      </c>
      <c r="B98" s="77" t="s">
        <v>229</v>
      </c>
      <c r="C98" s="77" t="s">
        <v>230</v>
      </c>
      <c r="D98" s="77" t="s">
        <v>257</v>
      </c>
      <c r="E98" s="77" t="s">
        <v>345</v>
      </c>
      <c r="F98" s="77" t="s">
        <v>245</v>
      </c>
      <c r="G98" s="77" t="s">
        <v>326</v>
      </c>
      <c r="H98" s="77" t="s">
        <v>254</v>
      </c>
      <c r="I98" s="77" t="s">
        <v>327</v>
      </c>
    </row>
    <row r="99" spans="1:9" x14ac:dyDescent="0.2">
      <c r="A99" s="78">
        <v>1250</v>
      </c>
      <c r="B99" s="76" t="s">
        <v>346</v>
      </c>
      <c r="C99" s="175">
        <f>+C100+C102+C104+C105+C107+C108+C109+C110+C111+C112+C113+C114</f>
        <v>59137.97</v>
      </c>
      <c r="D99" s="80">
        <f t="shared" ref="D99:E99" si="10">+D100+D102+D104+D105+D107+D108+D109+D110+D111+D112+D113+D114</f>
        <v>0</v>
      </c>
      <c r="E99" s="175">
        <f t="shared" si="10"/>
        <v>236.16000000000003</v>
      </c>
    </row>
    <row r="100" spans="1:9" x14ac:dyDescent="0.2">
      <c r="A100" s="159">
        <v>1251</v>
      </c>
      <c r="B100" s="76" t="s">
        <v>347</v>
      </c>
      <c r="C100" s="80">
        <f>+C101</f>
        <v>25580</v>
      </c>
      <c r="D100" s="161">
        <f t="shared" ref="D100:E100" si="11">+D101</f>
        <v>0</v>
      </c>
      <c r="E100" s="161">
        <f t="shared" si="11"/>
        <v>106.58</v>
      </c>
    </row>
    <row r="101" spans="1:9" x14ac:dyDescent="0.2">
      <c r="A101" s="150" t="s">
        <v>674</v>
      </c>
      <c r="B101" s="76" t="s">
        <v>673</v>
      </c>
      <c r="C101" s="80">
        <v>25580</v>
      </c>
      <c r="D101" s="161">
        <v>0</v>
      </c>
      <c r="E101" s="161">
        <v>106.58</v>
      </c>
      <c r="F101" s="76" t="s">
        <v>679</v>
      </c>
      <c r="G101" s="151">
        <v>0.05</v>
      </c>
    </row>
    <row r="102" spans="1:9" x14ac:dyDescent="0.2">
      <c r="A102" s="159">
        <v>1252</v>
      </c>
      <c r="B102" s="76" t="s">
        <v>348</v>
      </c>
      <c r="C102" s="80">
        <f>+C103</f>
        <v>2457.79</v>
      </c>
      <c r="D102" s="161">
        <f t="shared" ref="D102:E102" si="12">+D103</f>
        <v>0</v>
      </c>
      <c r="E102" s="161">
        <f t="shared" si="12"/>
        <v>0</v>
      </c>
    </row>
    <row r="103" spans="1:9" x14ac:dyDescent="0.2">
      <c r="A103" s="150" t="s">
        <v>676</v>
      </c>
      <c r="B103" s="76" t="s">
        <v>675</v>
      </c>
      <c r="C103" s="80">
        <v>2457.79</v>
      </c>
      <c r="D103" s="161">
        <v>0</v>
      </c>
      <c r="E103" s="161">
        <v>0</v>
      </c>
    </row>
    <row r="104" spans="1:9" x14ac:dyDescent="0.2">
      <c r="A104" s="78">
        <v>1253</v>
      </c>
      <c r="B104" s="76" t="s">
        <v>349</v>
      </c>
      <c r="C104" s="80">
        <v>0</v>
      </c>
      <c r="D104" s="161">
        <v>0</v>
      </c>
      <c r="E104" s="161">
        <v>0</v>
      </c>
    </row>
    <row r="105" spans="1:9" x14ac:dyDescent="0.2">
      <c r="A105" s="159">
        <v>1254</v>
      </c>
      <c r="B105" s="76" t="s">
        <v>350</v>
      </c>
      <c r="C105" s="80">
        <f>+C106</f>
        <v>31100.18</v>
      </c>
      <c r="D105" s="161">
        <f t="shared" ref="D105:E105" si="13">+D106</f>
        <v>0</v>
      </c>
      <c r="E105" s="161">
        <f t="shared" si="13"/>
        <v>129.58000000000001</v>
      </c>
    </row>
    <row r="106" spans="1:9" x14ac:dyDescent="0.2">
      <c r="A106" s="150" t="s">
        <v>678</v>
      </c>
      <c r="B106" s="76" t="s">
        <v>677</v>
      </c>
      <c r="C106" s="80">
        <v>31100.18</v>
      </c>
      <c r="D106" s="80">
        <v>0</v>
      </c>
      <c r="E106" s="161">
        <v>129.58000000000001</v>
      </c>
      <c r="F106" s="76" t="s">
        <v>679</v>
      </c>
      <c r="G106" s="151">
        <v>0.05</v>
      </c>
    </row>
    <row r="107" spans="1:9" x14ac:dyDescent="0.2">
      <c r="A107" s="78">
        <v>1259</v>
      </c>
      <c r="B107" s="76" t="s">
        <v>351</v>
      </c>
      <c r="C107" s="80">
        <v>0</v>
      </c>
      <c r="D107" s="80">
        <v>0</v>
      </c>
      <c r="E107" s="80">
        <v>0</v>
      </c>
    </row>
    <row r="108" spans="1:9" x14ac:dyDescent="0.2">
      <c r="A108" s="78">
        <v>1270</v>
      </c>
      <c r="B108" s="76" t="s">
        <v>352</v>
      </c>
      <c r="C108" s="80">
        <v>0</v>
      </c>
      <c r="D108" s="80">
        <v>0</v>
      </c>
      <c r="E108" s="80">
        <v>0</v>
      </c>
    </row>
    <row r="109" spans="1:9" x14ac:dyDescent="0.2">
      <c r="A109" s="78">
        <v>1271</v>
      </c>
      <c r="B109" s="76" t="s">
        <v>353</v>
      </c>
      <c r="C109" s="80">
        <v>0</v>
      </c>
      <c r="D109" s="80">
        <v>0</v>
      </c>
      <c r="E109" s="80">
        <v>0</v>
      </c>
    </row>
    <row r="110" spans="1:9" x14ac:dyDescent="0.2">
      <c r="A110" s="78">
        <v>1272</v>
      </c>
      <c r="B110" s="76" t="s">
        <v>354</v>
      </c>
      <c r="C110" s="80">
        <v>0</v>
      </c>
      <c r="D110" s="80">
        <v>0</v>
      </c>
      <c r="E110" s="80">
        <v>0</v>
      </c>
    </row>
    <row r="111" spans="1:9" x14ac:dyDescent="0.2">
      <c r="A111" s="78">
        <v>1273</v>
      </c>
      <c r="B111" s="76" t="s">
        <v>355</v>
      </c>
      <c r="C111" s="80">
        <v>0</v>
      </c>
      <c r="D111" s="80">
        <v>0</v>
      </c>
      <c r="E111" s="80">
        <v>0</v>
      </c>
    </row>
    <row r="112" spans="1:9" x14ac:dyDescent="0.2">
      <c r="A112" s="78">
        <v>1274</v>
      </c>
      <c r="B112" s="76" t="s">
        <v>356</v>
      </c>
      <c r="C112" s="80">
        <v>0</v>
      </c>
      <c r="D112" s="80">
        <v>0</v>
      </c>
      <c r="E112" s="80">
        <v>0</v>
      </c>
    </row>
    <row r="113" spans="1:8" x14ac:dyDescent="0.2">
      <c r="A113" s="78">
        <v>1275</v>
      </c>
      <c r="B113" s="76" t="s">
        <v>357</v>
      </c>
      <c r="C113" s="80">
        <v>0</v>
      </c>
      <c r="D113" s="80">
        <v>0</v>
      </c>
      <c r="E113" s="80">
        <v>0</v>
      </c>
    </row>
    <row r="114" spans="1:8" x14ac:dyDescent="0.2">
      <c r="A114" s="78">
        <v>1279</v>
      </c>
      <c r="B114" s="76" t="s">
        <v>358</v>
      </c>
      <c r="C114" s="80">
        <v>0</v>
      </c>
      <c r="D114" s="80">
        <v>0</v>
      </c>
      <c r="E114" s="80">
        <v>0</v>
      </c>
    </row>
    <row r="115" spans="1:8" x14ac:dyDescent="0.2">
      <c r="C115" s="80"/>
    </row>
    <row r="116" spans="1:8" x14ac:dyDescent="0.2">
      <c r="A116" s="75" t="s">
        <v>258</v>
      </c>
      <c r="B116" s="75"/>
      <c r="C116" s="75"/>
      <c r="D116" s="75"/>
      <c r="E116" s="75"/>
      <c r="F116" s="75"/>
      <c r="G116" s="75"/>
      <c r="H116" s="75"/>
    </row>
    <row r="117" spans="1:8" x14ac:dyDescent="0.2">
      <c r="A117" s="77" t="s">
        <v>233</v>
      </c>
      <c r="B117" s="77" t="s">
        <v>229</v>
      </c>
      <c r="C117" s="77" t="s">
        <v>230</v>
      </c>
      <c r="D117" s="77" t="s">
        <v>359</v>
      </c>
      <c r="E117" s="77"/>
      <c r="F117" s="77"/>
      <c r="G117" s="77"/>
      <c r="H117" s="77"/>
    </row>
    <row r="118" spans="1:8" x14ac:dyDescent="0.2">
      <c r="A118" s="78">
        <v>1160</v>
      </c>
      <c r="B118" s="76" t="s">
        <v>360</v>
      </c>
      <c r="C118" s="80">
        <v>0</v>
      </c>
    </row>
    <row r="119" spans="1:8" x14ac:dyDescent="0.2">
      <c r="A119" s="78">
        <v>1161</v>
      </c>
      <c r="B119" s="76" t="s">
        <v>361</v>
      </c>
      <c r="C119" s="80">
        <v>0</v>
      </c>
    </row>
    <row r="120" spans="1:8" x14ac:dyDescent="0.2">
      <c r="A120" s="78">
        <v>1162</v>
      </c>
      <c r="B120" s="76" t="s">
        <v>362</v>
      </c>
      <c r="C120" s="80">
        <v>0</v>
      </c>
    </row>
    <row r="122" spans="1:8" x14ac:dyDescent="0.2">
      <c r="A122" s="75" t="s">
        <v>260</v>
      </c>
      <c r="B122" s="75"/>
      <c r="C122" s="75"/>
      <c r="D122" s="75"/>
      <c r="E122" s="75"/>
      <c r="F122" s="75"/>
      <c r="G122" s="75"/>
      <c r="H122" s="75"/>
    </row>
    <row r="123" spans="1:8" x14ac:dyDescent="0.2">
      <c r="A123" s="77" t="s">
        <v>233</v>
      </c>
      <c r="B123" s="77" t="s">
        <v>229</v>
      </c>
      <c r="C123" s="77" t="s">
        <v>230</v>
      </c>
      <c r="D123" s="77" t="s">
        <v>304</v>
      </c>
      <c r="E123" s="77"/>
      <c r="F123" s="77"/>
      <c r="G123" s="77"/>
      <c r="H123" s="77"/>
    </row>
    <row r="124" spans="1:8" x14ac:dyDescent="0.2">
      <c r="A124" s="78">
        <v>1290</v>
      </c>
      <c r="B124" s="76" t="s">
        <v>363</v>
      </c>
      <c r="C124" s="80">
        <v>0</v>
      </c>
    </row>
    <row r="125" spans="1:8" x14ac:dyDescent="0.2">
      <c r="A125" s="78">
        <v>1291</v>
      </c>
      <c r="B125" s="76" t="s">
        <v>364</v>
      </c>
      <c r="C125" s="80">
        <v>0</v>
      </c>
    </row>
    <row r="126" spans="1:8" x14ac:dyDescent="0.2">
      <c r="A126" s="78">
        <v>1292</v>
      </c>
      <c r="B126" s="76" t="s">
        <v>365</v>
      </c>
      <c r="C126" s="80">
        <v>0</v>
      </c>
    </row>
    <row r="127" spans="1:8" x14ac:dyDescent="0.2">
      <c r="A127" s="78">
        <v>1293</v>
      </c>
      <c r="B127" s="76" t="s">
        <v>366</v>
      </c>
      <c r="C127" s="80">
        <v>0</v>
      </c>
    </row>
    <row r="129" spans="1:8" x14ac:dyDescent="0.2">
      <c r="A129" s="75" t="s">
        <v>261</v>
      </c>
      <c r="B129" s="75"/>
      <c r="C129" s="75"/>
      <c r="D129" s="75"/>
      <c r="E129" s="75"/>
      <c r="F129" s="75"/>
      <c r="G129" s="75"/>
      <c r="H129" s="75"/>
    </row>
    <row r="130" spans="1:8" x14ac:dyDescent="0.2">
      <c r="A130" s="77" t="s">
        <v>233</v>
      </c>
      <c r="B130" s="77" t="s">
        <v>229</v>
      </c>
      <c r="C130" s="77" t="s">
        <v>230</v>
      </c>
      <c r="D130" s="77" t="s">
        <v>300</v>
      </c>
      <c r="E130" s="77" t="s">
        <v>301</v>
      </c>
      <c r="F130" s="77" t="s">
        <v>302</v>
      </c>
      <c r="G130" s="77" t="s">
        <v>367</v>
      </c>
      <c r="H130" s="77" t="s">
        <v>368</v>
      </c>
    </row>
    <row r="131" spans="1:8" x14ac:dyDescent="0.2">
      <c r="A131" s="78">
        <v>2110</v>
      </c>
      <c r="B131" s="76" t="s">
        <v>369</v>
      </c>
      <c r="C131" s="162">
        <f>+C132+C135+C138+C139+C140+C141+C142+C152+C153+C154+C155+C156</f>
        <v>4555723.12</v>
      </c>
      <c r="D131" s="162">
        <f>+D132+D135+D138+D139+D140+D141+D142+D152+D153+D154+D155+D156</f>
        <v>4555723.12</v>
      </c>
      <c r="E131" s="80">
        <f>+E132+E135+E138+E139+E140+E141+E142+E152+E153+E154+E155+E156+E157</f>
        <v>0</v>
      </c>
      <c r="F131" s="80">
        <f>+F132+F135+F138+F139+F140+F141+F142+F152+F153+F154+F155+F156+F157</f>
        <v>0</v>
      </c>
      <c r="G131" s="80">
        <f>+G132+G135+G138+G139+G140+G141+G142+G152+G153+G154+G155+G156+G157</f>
        <v>0</v>
      </c>
      <c r="H131" s="80"/>
    </row>
    <row r="132" spans="1:8" x14ac:dyDescent="0.2">
      <c r="A132" s="159">
        <v>2111</v>
      </c>
      <c r="B132" s="76" t="s">
        <v>370</v>
      </c>
      <c r="C132" s="160">
        <f>SUM(C133:C134)</f>
        <v>3852900.8099999996</v>
      </c>
      <c r="D132" s="160">
        <f t="shared" ref="D132:G132" si="14">SUM(D133:D134)</f>
        <v>3852900.8099999996</v>
      </c>
      <c r="E132" s="80">
        <f t="shared" si="14"/>
        <v>0</v>
      </c>
      <c r="F132" s="80">
        <f t="shared" si="14"/>
        <v>0</v>
      </c>
      <c r="G132" s="80">
        <f t="shared" si="14"/>
        <v>0</v>
      </c>
    </row>
    <row r="133" spans="1:8" ht="33.75" x14ac:dyDescent="0.2">
      <c r="A133" s="150" t="s">
        <v>685</v>
      </c>
      <c r="B133" s="76" t="s">
        <v>683</v>
      </c>
      <c r="C133" s="80">
        <v>2940077.34</v>
      </c>
      <c r="D133" s="80">
        <v>2940077.34</v>
      </c>
      <c r="E133" s="80">
        <v>0</v>
      </c>
      <c r="F133" s="80">
        <v>0</v>
      </c>
      <c r="G133" s="80">
        <v>0</v>
      </c>
      <c r="H133" s="149" t="s">
        <v>687</v>
      </c>
    </row>
    <row r="134" spans="1:8" ht="33.75" x14ac:dyDescent="0.2">
      <c r="A134" s="150" t="s">
        <v>686</v>
      </c>
      <c r="B134" s="76" t="s">
        <v>684</v>
      </c>
      <c r="C134" s="80">
        <v>912823.47</v>
      </c>
      <c r="D134" s="80">
        <v>912823.47</v>
      </c>
      <c r="E134" s="80">
        <v>0</v>
      </c>
      <c r="F134" s="80">
        <v>0</v>
      </c>
      <c r="G134" s="80">
        <v>0</v>
      </c>
      <c r="H134" s="149" t="s">
        <v>687</v>
      </c>
    </row>
    <row r="135" spans="1:8" x14ac:dyDescent="0.2">
      <c r="A135" s="159">
        <v>2112</v>
      </c>
      <c r="B135" s="76" t="s">
        <v>371</v>
      </c>
      <c r="C135" s="160">
        <f>SUM(C136:C137)</f>
        <v>202.87</v>
      </c>
      <c r="D135" s="160">
        <f>SUM(D136:D137)</f>
        <v>202.87</v>
      </c>
      <c r="E135" s="80">
        <v>0</v>
      </c>
      <c r="F135" s="80">
        <v>0</v>
      </c>
      <c r="G135" s="80">
        <v>0</v>
      </c>
      <c r="H135" s="149"/>
    </row>
    <row r="136" spans="1:8" ht="22.5" x14ac:dyDescent="0.2">
      <c r="A136" s="150" t="s">
        <v>695</v>
      </c>
      <c r="B136" s="76" t="s">
        <v>631</v>
      </c>
      <c r="C136" s="80">
        <v>202.34</v>
      </c>
      <c r="D136" s="80">
        <v>202.34</v>
      </c>
      <c r="E136" s="80">
        <v>0</v>
      </c>
      <c r="F136" s="80">
        <v>0</v>
      </c>
      <c r="G136" s="80">
        <v>0</v>
      </c>
      <c r="H136" s="149" t="s">
        <v>688</v>
      </c>
    </row>
    <row r="137" spans="1:8" x14ac:dyDescent="0.2">
      <c r="A137" s="150" t="s">
        <v>771</v>
      </c>
      <c r="B137" s="76" t="s">
        <v>629</v>
      </c>
      <c r="C137" s="80">
        <v>0.53</v>
      </c>
      <c r="D137" s="80">
        <v>0.53</v>
      </c>
      <c r="E137" s="80"/>
      <c r="F137" s="80"/>
      <c r="G137" s="80"/>
      <c r="H137" s="149"/>
    </row>
    <row r="138" spans="1:8" x14ac:dyDescent="0.2">
      <c r="A138" s="78">
        <v>2113</v>
      </c>
      <c r="B138" s="76" t="s">
        <v>372</v>
      </c>
      <c r="C138" s="80">
        <v>0</v>
      </c>
      <c r="D138" s="80">
        <v>0</v>
      </c>
      <c r="E138" s="80">
        <v>0</v>
      </c>
      <c r="F138" s="80">
        <v>0</v>
      </c>
      <c r="G138" s="80">
        <v>0</v>
      </c>
    </row>
    <row r="139" spans="1:8" x14ac:dyDescent="0.2">
      <c r="A139" s="78">
        <v>2114</v>
      </c>
      <c r="B139" s="76" t="s">
        <v>373</v>
      </c>
      <c r="C139" s="80">
        <v>0</v>
      </c>
      <c r="D139" s="80">
        <v>0</v>
      </c>
      <c r="E139" s="80">
        <v>0</v>
      </c>
      <c r="F139" s="80">
        <v>0</v>
      </c>
      <c r="G139" s="80">
        <v>0</v>
      </c>
    </row>
    <row r="140" spans="1:8" x14ac:dyDescent="0.2">
      <c r="A140" s="78">
        <v>2115</v>
      </c>
      <c r="B140" s="76" t="s">
        <v>374</v>
      </c>
      <c r="C140" s="80">
        <v>0</v>
      </c>
      <c r="D140" s="80">
        <v>0</v>
      </c>
      <c r="E140" s="80">
        <v>0</v>
      </c>
      <c r="F140" s="80">
        <v>0</v>
      </c>
      <c r="G140" s="80">
        <v>0</v>
      </c>
    </row>
    <row r="141" spans="1:8" x14ac:dyDescent="0.2">
      <c r="A141" s="78">
        <v>2116</v>
      </c>
      <c r="B141" s="76" t="s">
        <v>375</v>
      </c>
      <c r="C141" s="80">
        <v>0</v>
      </c>
      <c r="D141" s="80">
        <v>0</v>
      </c>
      <c r="E141" s="80">
        <v>0</v>
      </c>
      <c r="F141" s="80">
        <v>0</v>
      </c>
      <c r="G141" s="80">
        <v>0</v>
      </c>
    </row>
    <row r="142" spans="1:8" x14ac:dyDescent="0.2">
      <c r="A142" s="159">
        <v>2117</v>
      </c>
      <c r="B142" s="76" t="s">
        <v>376</v>
      </c>
      <c r="C142" s="160">
        <f>SUM(C143:C151)</f>
        <v>702619.44000000006</v>
      </c>
      <c r="D142" s="160">
        <f>SUM(D143:D151)</f>
        <v>702619.44000000006</v>
      </c>
      <c r="E142" s="80">
        <v>0</v>
      </c>
      <c r="F142" s="80">
        <v>0</v>
      </c>
      <c r="G142" s="80">
        <v>0</v>
      </c>
    </row>
    <row r="143" spans="1:8" ht="22.5" x14ac:dyDescent="0.2">
      <c r="A143" s="150" t="s">
        <v>696</v>
      </c>
      <c r="B143" s="76" t="s">
        <v>689</v>
      </c>
      <c r="C143" s="161">
        <v>2397.5700000000002</v>
      </c>
      <c r="D143" s="161">
        <v>2397.5700000000002</v>
      </c>
      <c r="E143" s="80">
        <v>0</v>
      </c>
      <c r="F143" s="80">
        <v>0</v>
      </c>
      <c r="G143" s="80">
        <v>0</v>
      </c>
      <c r="H143" s="149" t="s">
        <v>688</v>
      </c>
    </row>
    <row r="144" spans="1:8" ht="22.5" x14ac:dyDescent="0.2">
      <c r="A144" s="150" t="s">
        <v>761</v>
      </c>
      <c r="B144" s="76" t="s">
        <v>762</v>
      </c>
      <c r="C144" s="161">
        <v>373.28</v>
      </c>
      <c r="D144" s="161">
        <v>373.28</v>
      </c>
      <c r="E144" s="80">
        <v>0</v>
      </c>
      <c r="F144" s="80">
        <v>0</v>
      </c>
      <c r="G144" s="80">
        <v>0</v>
      </c>
      <c r="H144" s="149" t="s">
        <v>688</v>
      </c>
    </row>
    <row r="145" spans="1:8" ht="22.5" x14ac:dyDescent="0.2">
      <c r="A145" s="150" t="s">
        <v>697</v>
      </c>
      <c r="B145" s="76" t="s">
        <v>690</v>
      </c>
      <c r="C145" s="161">
        <v>218.16</v>
      </c>
      <c r="D145" s="161">
        <v>218.16</v>
      </c>
      <c r="E145" s="80">
        <v>0</v>
      </c>
      <c r="F145" s="80">
        <v>0</v>
      </c>
      <c r="G145" s="80">
        <v>0</v>
      </c>
      <c r="H145" s="149" t="s">
        <v>688</v>
      </c>
    </row>
    <row r="146" spans="1:8" ht="22.5" x14ac:dyDescent="0.2">
      <c r="A146" s="150" t="s">
        <v>698</v>
      </c>
      <c r="B146" s="76" t="s">
        <v>691</v>
      </c>
      <c r="C146" s="161">
        <v>352200.32</v>
      </c>
      <c r="D146" s="161">
        <v>352200.32</v>
      </c>
      <c r="E146" s="80">
        <v>0</v>
      </c>
      <c r="F146" s="80">
        <v>0</v>
      </c>
      <c r="G146" s="80">
        <v>0</v>
      </c>
      <c r="H146" s="149" t="s">
        <v>688</v>
      </c>
    </row>
    <row r="147" spans="1:8" ht="22.5" x14ac:dyDescent="0.2">
      <c r="A147" s="150" t="s">
        <v>699</v>
      </c>
      <c r="B147" s="76" t="s">
        <v>692</v>
      </c>
      <c r="C147" s="161">
        <v>42798.02</v>
      </c>
      <c r="D147" s="161">
        <v>42798.02</v>
      </c>
      <c r="E147" s="80">
        <v>0</v>
      </c>
      <c r="F147" s="80">
        <v>0</v>
      </c>
      <c r="G147" s="80">
        <v>0</v>
      </c>
      <c r="H147" s="149" t="s">
        <v>688</v>
      </c>
    </row>
    <row r="148" spans="1:8" ht="22.5" x14ac:dyDescent="0.2">
      <c r="A148" s="150" t="s">
        <v>700</v>
      </c>
      <c r="B148" s="76" t="s">
        <v>693</v>
      </c>
      <c r="C148" s="161">
        <v>244.84</v>
      </c>
      <c r="D148" s="161">
        <v>244.84</v>
      </c>
      <c r="E148" s="80">
        <v>0</v>
      </c>
      <c r="F148" s="80">
        <v>0</v>
      </c>
      <c r="G148" s="80">
        <v>0</v>
      </c>
      <c r="H148" s="149" t="s">
        <v>688</v>
      </c>
    </row>
    <row r="149" spans="1:8" x14ac:dyDescent="0.2">
      <c r="A149" s="150" t="s">
        <v>701</v>
      </c>
      <c r="B149" s="76" t="s">
        <v>694</v>
      </c>
      <c r="C149" s="161">
        <v>63979.23</v>
      </c>
      <c r="D149" s="161">
        <v>63979.23</v>
      </c>
      <c r="E149" s="80">
        <v>0</v>
      </c>
      <c r="F149" s="80">
        <v>0</v>
      </c>
      <c r="G149" s="80">
        <v>0</v>
      </c>
      <c r="H149" s="149"/>
    </row>
    <row r="150" spans="1:8" x14ac:dyDescent="0.2">
      <c r="A150" s="150" t="s">
        <v>733</v>
      </c>
      <c r="B150" s="76" t="s">
        <v>731</v>
      </c>
      <c r="C150" s="161">
        <v>182084.26</v>
      </c>
      <c r="D150" s="161">
        <v>182084.26</v>
      </c>
      <c r="E150" s="80">
        <v>0</v>
      </c>
      <c r="F150" s="80">
        <v>0</v>
      </c>
      <c r="G150" s="80">
        <v>0</v>
      </c>
      <c r="H150" s="149"/>
    </row>
    <row r="151" spans="1:8" x14ac:dyDescent="0.2">
      <c r="A151" s="150" t="s">
        <v>734</v>
      </c>
      <c r="B151" s="76" t="s">
        <v>732</v>
      </c>
      <c r="C151" s="161">
        <v>58323.76</v>
      </c>
      <c r="D151" s="161">
        <v>58323.76</v>
      </c>
      <c r="E151" s="80">
        <v>0</v>
      </c>
      <c r="F151" s="80">
        <v>0</v>
      </c>
      <c r="G151" s="80">
        <v>0</v>
      </c>
      <c r="H151" s="149"/>
    </row>
    <row r="152" spans="1:8" x14ac:dyDescent="0.2">
      <c r="A152" s="78">
        <v>2118</v>
      </c>
      <c r="B152" s="76" t="s">
        <v>377</v>
      </c>
      <c r="C152" s="80">
        <v>0</v>
      </c>
      <c r="D152" s="80">
        <v>0</v>
      </c>
      <c r="E152" s="80">
        <v>0</v>
      </c>
      <c r="F152" s="80">
        <v>0</v>
      </c>
      <c r="G152" s="80">
        <v>0</v>
      </c>
    </row>
    <row r="153" spans="1:8" x14ac:dyDescent="0.2">
      <c r="A153" s="78">
        <v>2119</v>
      </c>
      <c r="B153" s="76" t="s">
        <v>378</v>
      </c>
      <c r="C153" s="80">
        <v>0</v>
      </c>
      <c r="D153" s="80">
        <v>0</v>
      </c>
      <c r="E153" s="80">
        <v>0</v>
      </c>
      <c r="F153" s="80">
        <v>0</v>
      </c>
      <c r="G153" s="80">
        <v>0</v>
      </c>
    </row>
    <row r="154" spans="1:8" x14ac:dyDescent="0.2">
      <c r="A154" s="78">
        <v>2120</v>
      </c>
      <c r="B154" s="76" t="s">
        <v>379</v>
      </c>
      <c r="C154" s="80">
        <v>0</v>
      </c>
      <c r="D154" s="80">
        <v>0</v>
      </c>
      <c r="E154" s="80">
        <v>0</v>
      </c>
      <c r="F154" s="80">
        <v>0</v>
      </c>
      <c r="G154" s="80">
        <v>0</v>
      </c>
    </row>
    <row r="155" spans="1:8" x14ac:dyDescent="0.2">
      <c r="A155" s="78">
        <v>2121</v>
      </c>
      <c r="B155" s="76" t="s">
        <v>380</v>
      </c>
      <c r="C155" s="80">
        <v>0</v>
      </c>
      <c r="D155" s="80">
        <v>0</v>
      </c>
      <c r="E155" s="80">
        <v>0</v>
      </c>
      <c r="F155" s="80">
        <v>0</v>
      </c>
      <c r="G155" s="80">
        <v>0</v>
      </c>
    </row>
    <row r="156" spans="1:8" x14ac:dyDescent="0.2">
      <c r="A156" s="78">
        <v>2122</v>
      </c>
      <c r="B156" s="76" t="s">
        <v>381</v>
      </c>
      <c r="C156" s="80">
        <v>0</v>
      </c>
      <c r="D156" s="80">
        <v>0</v>
      </c>
      <c r="E156" s="80">
        <v>0</v>
      </c>
      <c r="F156" s="80">
        <v>0</v>
      </c>
      <c r="G156" s="80">
        <v>0</v>
      </c>
    </row>
    <row r="157" spans="1:8" x14ac:dyDescent="0.2">
      <c r="A157" s="176">
        <v>2129</v>
      </c>
      <c r="B157" s="76" t="s">
        <v>382</v>
      </c>
      <c r="C157" s="175">
        <f>SUM(C158:C168)</f>
        <v>31529.86</v>
      </c>
      <c r="D157" s="175">
        <f>SUM(D158:D168)</f>
        <v>31529.86</v>
      </c>
      <c r="E157" s="80">
        <v>0</v>
      </c>
      <c r="F157" s="80">
        <v>0</v>
      </c>
      <c r="G157" s="80">
        <v>0</v>
      </c>
    </row>
    <row r="158" spans="1:8" ht="22.5" x14ac:dyDescent="0.2">
      <c r="A158" s="150" t="s">
        <v>704</v>
      </c>
      <c r="B158" s="76" t="s">
        <v>702</v>
      </c>
      <c r="C158" s="80">
        <v>8040.47</v>
      </c>
      <c r="D158" s="80">
        <v>8040.47</v>
      </c>
      <c r="E158" s="80">
        <v>0</v>
      </c>
      <c r="F158" s="80">
        <v>0</v>
      </c>
      <c r="G158" s="80">
        <v>0</v>
      </c>
      <c r="H158" s="149" t="s">
        <v>688</v>
      </c>
    </row>
    <row r="159" spans="1:8" ht="22.5" x14ac:dyDescent="0.2">
      <c r="A159" s="150" t="s">
        <v>740</v>
      </c>
      <c r="B159" s="76" t="s">
        <v>741</v>
      </c>
      <c r="C159" s="80">
        <v>54</v>
      </c>
      <c r="D159" s="80">
        <v>54</v>
      </c>
      <c r="E159" s="80">
        <v>0</v>
      </c>
      <c r="F159" s="80">
        <v>0</v>
      </c>
      <c r="G159" s="80">
        <v>0</v>
      </c>
      <c r="H159" s="149" t="s">
        <v>688</v>
      </c>
    </row>
    <row r="160" spans="1:8" x14ac:dyDescent="0.2">
      <c r="A160" s="150" t="s">
        <v>705</v>
      </c>
      <c r="B160" s="76" t="s">
        <v>703</v>
      </c>
      <c r="C160" s="80">
        <v>111.73</v>
      </c>
      <c r="D160" s="80">
        <v>111.73</v>
      </c>
      <c r="E160" s="80"/>
      <c r="F160" s="80"/>
      <c r="G160" s="80"/>
      <c r="H160" s="149"/>
    </row>
    <row r="161" spans="1:8" x14ac:dyDescent="0.2">
      <c r="A161" s="150" t="s">
        <v>742</v>
      </c>
      <c r="B161" s="76" t="s">
        <v>743</v>
      </c>
      <c r="C161" s="80">
        <v>269.12</v>
      </c>
      <c r="D161" s="80">
        <v>269.12</v>
      </c>
      <c r="E161" s="80"/>
      <c r="F161" s="80"/>
      <c r="G161" s="80"/>
      <c r="H161" s="149"/>
    </row>
    <row r="162" spans="1:8" x14ac:dyDescent="0.2">
      <c r="A162" s="150" t="s">
        <v>744</v>
      </c>
      <c r="B162" s="76" t="s">
        <v>745</v>
      </c>
      <c r="C162" s="80">
        <v>235.52</v>
      </c>
      <c r="D162" s="80">
        <v>235.52</v>
      </c>
      <c r="E162" s="80"/>
      <c r="F162" s="80"/>
      <c r="G162" s="80"/>
      <c r="H162" s="149"/>
    </row>
    <row r="163" spans="1:8" x14ac:dyDescent="0.2">
      <c r="A163" s="150" t="s">
        <v>746</v>
      </c>
      <c r="B163" s="76" t="s">
        <v>747</v>
      </c>
      <c r="C163" s="80">
        <v>17915.88</v>
      </c>
      <c r="D163" s="80">
        <v>17915.88</v>
      </c>
      <c r="E163" s="80"/>
      <c r="F163" s="80"/>
      <c r="G163" s="80"/>
      <c r="H163" s="149"/>
    </row>
    <row r="164" spans="1:8" x14ac:dyDescent="0.2">
      <c r="A164" s="150" t="s">
        <v>757</v>
      </c>
      <c r="B164" s="76" t="s">
        <v>758</v>
      </c>
      <c r="C164" s="80">
        <v>273.2</v>
      </c>
      <c r="D164" s="80">
        <v>273.2</v>
      </c>
      <c r="E164" s="80"/>
      <c r="F164" s="80"/>
      <c r="G164" s="80"/>
      <c r="H164" s="149"/>
    </row>
    <row r="165" spans="1:8" x14ac:dyDescent="0.2">
      <c r="A165" s="150" t="s">
        <v>763</v>
      </c>
      <c r="B165" s="76" t="s">
        <v>764</v>
      </c>
      <c r="C165" s="80">
        <v>38.590000000000003</v>
      </c>
      <c r="D165" s="80">
        <v>38.590000000000003</v>
      </c>
      <c r="E165" s="80"/>
      <c r="F165" s="80"/>
      <c r="G165" s="80"/>
      <c r="H165" s="149"/>
    </row>
    <row r="166" spans="1:8" x14ac:dyDescent="0.2">
      <c r="A166" s="150" t="s">
        <v>765</v>
      </c>
      <c r="B166" s="76" t="s">
        <v>766</v>
      </c>
      <c r="C166" s="80">
        <v>806.92</v>
      </c>
      <c r="D166" s="80">
        <v>806.92</v>
      </c>
      <c r="E166" s="80"/>
      <c r="F166" s="80"/>
      <c r="G166" s="80"/>
      <c r="H166" s="149"/>
    </row>
    <row r="167" spans="1:8" x14ac:dyDescent="0.2">
      <c r="A167" s="150" t="s">
        <v>767</v>
      </c>
      <c r="B167" s="76" t="s">
        <v>768</v>
      </c>
      <c r="C167" s="80">
        <v>1083.95</v>
      </c>
      <c r="D167" s="80">
        <v>1083.95</v>
      </c>
      <c r="E167" s="80"/>
      <c r="F167" s="80"/>
      <c r="G167" s="80"/>
      <c r="H167" s="149"/>
    </row>
    <row r="168" spans="1:8" x14ac:dyDescent="0.2">
      <c r="A168" s="150" t="s">
        <v>769</v>
      </c>
      <c r="B168" s="76" t="s">
        <v>770</v>
      </c>
      <c r="C168" s="80">
        <v>2700.48</v>
      </c>
      <c r="D168" s="80">
        <v>2700.48</v>
      </c>
      <c r="E168" s="80"/>
      <c r="F168" s="80"/>
      <c r="G168" s="80"/>
      <c r="H168" s="149"/>
    </row>
    <row r="169" spans="1:8" x14ac:dyDescent="0.2">
      <c r="A169" s="75" t="s">
        <v>262</v>
      </c>
      <c r="B169" s="75"/>
      <c r="C169" s="75"/>
      <c r="D169" s="75"/>
      <c r="E169" s="75"/>
      <c r="F169" s="75"/>
      <c r="G169" s="75"/>
      <c r="H169" s="75"/>
    </row>
    <row r="170" spans="1:8" x14ac:dyDescent="0.2">
      <c r="A170" s="77" t="s">
        <v>233</v>
      </c>
      <c r="B170" s="77" t="s">
        <v>229</v>
      </c>
      <c r="C170" s="77" t="s">
        <v>230</v>
      </c>
      <c r="D170" s="77" t="s">
        <v>234</v>
      </c>
      <c r="E170" s="77" t="s">
        <v>304</v>
      </c>
      <c r="F170" s="77"/>
      <c r="G170" s="77"/>
      <c r="H170" s="77"/>
    </row>
    <row r="171" spans="1:8" x14ac:dyDescent="0.2">
      <c r="A171" s="78">
        <v>2160</v>
      </c>
      <c r="B171" s="76" t="s">
        <v>383</v>
      </c>
      <c r="C171" s="80">
        <v>0</v>
      </c>
    </row>
    <row r="172" spans="1:8" x14ac:dyDescent="0.2">
      <c r="A172" s="78">
        <v>2161</v>
      </c>
      <c r="B172" s="76" t="s">
        <v>384</v>
      </c>
      <c r="C172" s="80">
        <v>0</v>
      </c>
    </row>
    <row r="173" spans="1:8" x14ac:dyDescent="0.2">
      <c r="A173" s="78">
        <v>2162</v>
      </c>
      <c r="B173" s="76" t="s">
        <v>385</v>
      </c>
      <c r="C173" s="80">
        <v>0</v>
      </c>
    </row>
    <row r="174" spans="1:8" x14ac:dyDescent="0.2">
      <c r="A174" s="78">
        <v>2163</v>
      </c>
      <c r="B174" s="76" t="s">
        <v>386</v>
      </c>
      <c r="C174" s="80">
        <v>0</v>
      </c>
    </row>
    <row r="175" spans="1:8" x14ac:dyDescent="0.2">
      <c r="A175" s="78">
        <v>2164</v>
      </c>
      <c r="B175" s="76" t="s">
        <v>387</v>
      </c>
      <c r="C175" s="80">
        <v>0</v>
      </c>
    </row>
    <row r="176" spans="1:8" x14ac:dyDescent="0.2">
      <c r="A176" s="78">
        <v>2165</v>
      </c>
      <c r="B176" s="76" t="s">
        <v>388</v>
      </c>
      <c r="C176" s="80">
        <v>0</v>
      </c>
    </row>
    <row r="177" spans="1:8" x14ac:dyDescent="0.2">
      <c r="A177" s="78">
        <v>2166</v>
      </c>
      <c r="B177" s="76" t="s">
        <v>389</v>
      </c>
      <c r="C177" s="80">
        <v>0</v>
      </c>
    </row>
    <row r="178" spans="1:8" x14ac:dyDescent="0.2">
      <c r="A178" s="78">
        <v>2250</v>
      </c>
      <c r="B178" s="76" t="s">
        <v>390</v>
      </c>
      <c r="C178" s="80">
        <v>0</v>
      </c>
    </row>
    <row r="179" spans="1:8" x14ac:dyDescent="0.2">
      <c r="A179" s="78">
        <v>2251</v>
      </c>
      <c r="B179" s="76" t="s">
        <v>391</v>
      </c>
      <c r="C179" s="80">
        <v>0</v>
      </c>
    </row>
    <row r="180" spans="1:8" x14ac:dyDescent="0.2">
      <c r="A180" s="78">
        <v>2252</v>
      </c>
      <c r="B180" s="76" t="s">
        <v>392</v>
      </c>
      <c r="C180" s="80">
        <v>0</v>
      </c>
    </row>
    <row r="181" spans="1:8" x14ac:dyDescent="0.2">
      <c r="A181" s="78">
        <v>2253</v>
      </c>
      <c r="B181" s="76" t="s">
        <v>393</v>
      </c>
      <c r="C181" s="80">
        <v>0</v>
      </c>
    </row>
    <row r="182" spans="1:8" x14ac:dyDescent="0.2">
      <c r="A182" s="78">
        <v>2254</v>
      </c>
      <c r="B182" s="76" t="s">
        <v>394</v>
      </c>
      <c r="C182" s="80">
        <v>0</v>
      </c>
    </row>
    <row r="183" spans="1:8" x14ac:dyDescent="0.2">
      <c r="A183" s="78">
        <v>2255</v>
      </c>
      <c r="B183" s="76" t="s">
        <v>395</v>
      </c>
      <c r="C183" s="80">
        <v>0</v>
      </c>
    </row>
    <row r="184" spans="1:8" x14ac:dyDescent="0.2">
      <c r="A184" s="78">
        <v>2256</v>
      </c>
      <c r="B184" s="76" t="s">
        <v>396</v>
      </c>
      <c r="C184" s="80">
        <v>0</v>
      </c>
    </row>
    <row r="186" spans="1:8" x14ac:dyDescent="0.2">
      <c r="A186" s="75" t="s">
        <v>263</v>
      </c>
      <c r="B186" s="75"/>
      <c r="C186" s="75"/>
      <c r="D186" s="75"/>
      <c r="E186" s="75"/>
      <c r="F186" s="75"/>
      <c r="G186" s="75"/>
      <c r="H186" s="75"/>
    </row>
    <row r="187" spans="1:8" x14ac:dyDescent="0.2">
      <c r="A187" s="79" t="s">
        <v>233</v>
      </c>
      <c r="B187" s="79" t="s">
        <v>229</v>
      </c>
      <c r="C187" s="79" t="s">
        <v>230</v>
      </c>
      <c r="D187" s="79" t="s">
        <v>234</v>
      </c>
      <c r="E187" s="79" t="s">
        <v>304</v>
      </c>
      <c r="F187" s="79"/>
      <c r="G187" s="79"/>
      <c r="H187" s="79"/>
    </row>
    <row r="188" spans="1:8" x14ac:dyDescent="0.2">
      <c r="A188" s="78">
        <v>2159</v>
      </c>
      <c r="B188" s="76" t="s">
        <v>397</v>
      </c>
      <c r="C188" s="80">
        <v>0</v>
      </c>
    </row>
    <row r="189" spans="1:8" x14ac:dyDescent="0.2">
      <c r="A189" s="78">
        <v>2199</v>
      </c>
      <c r="B189" s="76" t="s">
        <v>398</v>
      </c>
      <c r="C189" s="80">
        <v>0</v>
      </c>
    </row>
    <row r="190" spans="1:8" x14ac:dyDescent="0.2">
      <c r="A190" s="78">
        <v>2240</v>
      </c>
      <c r="B190" s="76" t="s">
        <v>399</v>
      </c>
      <c r="C190" s="80">
        <v>0</v>
      </c>
    </row>
    <row r="191" spans="1:8" x14ac:dyDescent="0.2">
      <c r="A191" s="78">
        <v>2241</v>
      </c>
      <c r="B191" s="76" t="s">
        <v>400</v>
      </c>
      <c r="C191" s="80">
        <v>0</v>
      </c>
    </row>
    <row r="192" spans="1:8" x14ac:dyDescent="0.2">
      <c r="A192" s="78">
        <v>2242</v>
      </c>
      <c r="B192" s="76" t="s">
        <v>401</v>
      </c>
      <c r="C192" s="80">
        <v>0</v>
      </c>
    </row>
    <row r="193" spans="1:3" x14ac:dyDescent="0.2">
      <c r="A193" s="78">
        <v>2249</v>
      </c>
      <c r="B193" s="76" t="s">
        <v>402</v>
      </c>
      <c r="C193" s="80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B61"/>
  <sheetViews>
    <sheetView topLeftCell="B1" zoomScaleNormal="100" zoomScaleSheetLayoutView="110" workbookViewId="0">
      <pane ySplit="2" topLeftCell="A3" activePane="bottomLeft" state="frozen"/>
      <selection activeCell="A14" sqref="A14:B14"/>
      <selection pane="bottomLeft" activeCell="B2" sqref="B2"/>
    </sheetView>
  </sheetViews>
  <sheetFormatPr baseColWidth="10" defaultRowHeight="11.25" x14ac:dyDescent="0.2"/>
  <cols>
    <col min="1" max="1" width="11.42578125" style="9"/>
    <col min="2" max="2" width="124.28515625" style="9" customWidth="1"/>
    <col min="3" max="16384" width="11.42578125" style="9"/>
  </cols>
  <sheetData>
    <row r="2" spans="1:2" ht="15" customHeight="1" x14ac:dyDescent="0.2">
      <c r="A2" s="56" t="s">
        <v>282</v>
      </c>
      <c r="B2" s="53" t="s">
        <v>92</v>
      </c>
    </row>
    <row r="3" spans="1:2" x14ac:dyDescent="0.2">
      <c r="B3" s="35"/>
    </row>
    <row r="4" spans="1:2" ht="15" customHeight="1" x14ac:dyDescent="0.2">
      <c r="A4" s="64" t="s">
        <v>1</v>
      </c>
      <c r="B4" s="57" t="s">
        <v>125</v>
      </c>
    </row>
    <row r="5" spans="1:2" ht="15" customHeight="1" x14ac:dyDescent="0.2">
      <c r="A5" s="65"/>
      <c r="B5" s="57" t="s">
        <v>93</v>
      </c>
    </row>
    <row r="6" spans="1:2" ht="15" customHeight="1" x14ac:dyDescent="0.2">
      <c r="A6" s="65"/>
      <c r="B6" s="54" t="s">
        <v>237</v>
      </c>
    </row>
    <row r="7" spans="1:2" ht="15" customHeight="1" x14ac:dyDescent="0.2">
      <c r="A7" s="65"/>
      <c r="B7" s="57" t="s">
        <v>94</v>
      </c>
    </row>
    <row r="8" spans="1:2" x14ac:dyDescent="0.2">
      <c r="A8" s="65"/>
    </row>
    <row r="9" spans="1:2" ht="15" customHeight="1" x14ac:dyDescent="0.2">
      <c r="A9" s="64" t="s">
        <v>3</v>
      </c>
      <c r="B9" s="58" t="s">
        <v>212</v>
      </c>
    </row>
    <row r="10" spans="1:2" ht="15" customHeight="1" x14ac:dyDescent="0.2">
      <c r="A10" s="65"/>
      <c r="B10" s="58" t="s">
        <v>211</v>
      </c>
    </row>
    <row r="11" spans="1:2" ht="15" customHeight="1" x14ac:dyDescent="0.2">
      <c r="A11" s="65"/>
      <c r="B11" s="58" t="s">
        <v>210</v>
      </c>
    </row>
    <row r="12" spans="1:2" ht="15" customHeight="1" x14ac:dyDescent="0.2">
      <c r="A12" s="65"/>
      <c r="B12" s="58" t="s">
        <v>95</v>
      </c>
    </row>
    <row r="13" spans="1:2" ht="15" customHeight="1" x14ac:dyDescent="0.2">
      <c r="A13" s="65"/>
      <c r="B13" s="58" t="s">
        <v>213</v>
      </c>
    </row>
    <row r="14" spans="1:2" x14ac:dyDescent="0.2">
      <c r="A14" s="65"/>
    </row>
    <row r="15" spans="1:2" ht="15" customHeight="1" x14ac:dyDescent="0.2">
      <c r="A15" s="64" t="s">
        <v>5</v>
      </c>
      <c r="B15" s="59" t="s">
        <v>96</v>
      </c>
    </row>
    <row r="16" spans="1:2" ht="15" customHeight="1" x14ac:dyDescent="0.2">
      <c r="A16" s="65"/>
      <c r="B16" s="59" t="s">
        <v>97</v>
      </c>
    </row>
    <row r="17" spans="1:2" ht="15" customHeight="1" x14ac:dyDescent="0.2">
      <c r="A17" s="65"/>
      <c r="B17" s="59" t="s">
        <v>98</v>
      </c>
    </row>
    <row r="18" spans="1:2" ht="15" customHeight="1" x14ac:dyDescent="0.2">
      <c r="A18" s="65"/>
      <c r="B18" s="57" t="s">
        <v>99</v>
      </c>
    </row>
    <row r="19" spans="1:2" ht="15" customHeight="1" x14ac:dyDescent="0.2">
      <c r="A19" s="65"/>
      <c r="B19" s="60" t="s">
        <v>222</v>
      </c>
    </row>
    <row r="20" spans="1:2" x14ac:dyDescent="0.2">
      <c r="A20" s="65"/>
    </row>
    <row r="21" spans="1:2" ht="15" customHeight="1" x14ac:dyDescent="0.2">
      <c r="A21" s="64" t="s">
        <v>218</v>
      </c>
      <c r="B21" s="8" t="s">
        <v>278</v>
      </c>
    </row>
    <row r="22" spans="1:2" ht="15" customHeight="1" x14ac:dyDescent="0.2">
      <c r="A22" s="65"/>
      <c r="B22" s="61" t="s">
        <v>279</v>
      </c>
    </row>
    <row r="23" spans="1:2" x14ac:dyDescent="0.2">
      <c r="A23" s="65"/>
    </row>
    <row r="24" spans="1:2" ht="15" customHeight="1" x14ac:dyDescent="0.2">
      <c r="A24" s="64" t="s">
        <v>7</v>
      </c>
      <c r="B24" s="46" t="s">
        <v>100</v>
      </c>
    </row>
    <row r="25" spans="1:2" ht="15" customHeight="1" x14ac:dyDescent="0.2">
      <c r="A25" s="65"/>
      <c r="B25" s="46" t="s">
        <v>214</v>
      </c>
    </row>
    <row r="26" spans="1:2" ht="15" customHeight="1" x14ac:dyDescent="0.2">
      <c r="A26" s="65"/>
      <c r="B26" s="46" t="s">
        <v>215</v>
      </c>
    </row>
    <row r="27" spans="1:2" x14ac:dyDescent="0.2">
      <c r="A27" s="65"/>
    </row>
    <row r="28" spans="1:2" ht="15" customHeight="1" x14ac:dyDescent="0.2">
      <c r="A28" s="64" t="s">
        <v>8</v>
      </c>
      <c r="B28" s="46" t="s">
        <v>101</v>
      </c>
    </row>
    <row r="29" spans="1:2" ht="15" customHeight="1" x14ac:dyDescent="0.2">
      <c r="A29" s="65"/>
      <c r="B29" s="60" t="s">
        <v>221</v>
      </c>
    </row>
    <row r="30" spans="1:2" ht="15" customHeight="1" x14ac:dyDescent="0.2">
      <c r="A30" s="65"/>
      <c r="B30" s="60" t="s">
        <v>102</v>
      </c>
    </row>
    <row r="31" spans="1:2" ht="15" customHeight="1" x14ac:dyDescent="0.2">
      <c r="A31" s="65"/>
      <c r="B31" s="62" t="s">
        <v>103</v>
      </c>
    </row>
    <row r="32" spans="1:2" x14ac:dyDescent="0.2">
      <c r="A32" s="65"/>
    </row>
    <row r="33" spans="1:2" ht="15" customHeight="1" x14ac:dyDescent="0.2">
      <c r="A33" s="64" t="s">
        <v>9</v>
      </c>
      <c r="B33" s="60" t="s">
        <v>104</v>
      </c>
    </row>
    <row r="34" spans="1:2" ht="15" customHeight="1" x14ac:dyDescent="0.2">
      <c r="A34" s="65"/>
      <c r="B34" s="46" t="s">
        <v>105</v>
      </c>
    </row>
    <row r="35" spans="1:2" x14ac:dyDescent="0.2">
      <c r="A35" s="65"/>
    </row>
    <row r="36" spans="1:2" ht="15" customHeight="1" x14ac:dyDescent="0.2">
      <c r="A36" s="64" t="s">
        <v>11</v>
      </c>
      <c r="B36" s="57" t="s">
        <v>216</v>
      </c>
    </row>
    <row r="37" spans="1:2" ht="15" customHeight="1" x14ac:dyDescent="0.2">
      <c r="A37" s="65"/>
      <c r="B37" s="57" t="s">
        <v>223</v>
      </c>
    </row>
    <row r="38" spans="1:2" ht="15" customHeight="1" x14ac:dyDescent="0.2">
      <c r="A38" s="65"/>
      <c r="B38" s="63" t="s">
        <v>283</v>
      </c>
    </row>
    <row r="39" spans="1:2" ht="15" customHeight="1" x14ac:dyDescent="0.2">
      <c r="A39" s="65"/>
      <c r="B39" s="57" t="s">
        <v>284</v>
      </c>
    </row>
    <row r="40" spans="1:2" ht="15" customHeight="1" x14ac:dyDescent="0.2">
      <c r="A40" s="65"/>
      <c r="B40" s="57" t="s">
        <v>219</v>
      </c>
    </row>
    <row r="41" spans="1:2" ht="15" customHeight="1" x14ac:dyDescent="0.2">
      <c r="A41" s="65"/>
      <c r="B41" s="57" t="s">
        <v>220</v>
      </c>
    </row>
    <row r="42" spans="1:2" x14ac:dyDescent="0.2">
      <c r="A42" s="65"/>
    </row>
    <row r="43" spans="1:2" ht="15" customHeight="1" x14ac:dyDescent="0.2">
      <c r="A43" s="64" t="s">
        <v>13</v>
      </c>
      <c r="B43" s="57" t="s">
        <v>224</v>
      </c>
    </row>
    <row r="44" spans="1:2" ht="15" customHeight="1" x14ac:dyDescent="0.2">
      <c r="A44" s="65"/>
      <c r="B44" s="57" t="s">
        <v>227</v>
      </c>
    </row>
    <row r="45" spans="1:2" ht="15" customHeight="1" x14ac:dyDescent="0.2">
      <c r="A45" s="65"/>
      <c r="B45" s="63" t="s">
        <v>285</v>
      </c>
    </row>
    <row r="46" spans="1:2" ht="15" customHeight="1" x14ac:dyDescent="0.2">
      <c r="A46" s="65"/>
      <c r="B46" s="57" t="s">
        <v>286</v>
      </c>
    </row>
    <row r="47" spans="1:2" ht="15" customHeight="1" x14ac:dyDescent="0.2">
      <c r="A47" s="65"/>
      <c r="B47" s="57" t="s">
        <v>226</v>
      </c>
    </row>
    <row r="48" spans="1:2" ht="15" customHeight="1" x14ac:dyDescent="0.2">
      <c r="A48" s="65"/>
      <c r="B48" s="57" t="s">
        <v>225</v>
      </c>
    </row>
    <row r="49" spans="1:2" x14ac:dyDescent="0.2">
      <c r="A49" s="65"/>
    </row>
    <row r="50" spans="1:2" ht="25.5" customHeight="1" x14ac:dyDescent="0.2">
      <c r="A50" s="64" t="s">
        <v>15</v>
      </c>
      <c r="B50" s="54" t="s">
        <v>259</v>
      </c>
    </row>
    <row r="51" spans="1:2" x14ac:dyDescent="0.2">
      <c r="A51" s="65"/>
    </row>
    <row r="52" spans="1:2" ht="15" customHeight="1" x14ac:dyDescent="0.2">
      <c r="A52" s="64" t="s">
        <v>17</v>
      </c>
      <c r="B52" s="58" t="s">
        <v>107</v>
      </c>
    </row>
    <row r="53" spans="1:2" x14ac:dyDescent="0.2">
      <c r="A53" s="65"/>
    </row>
    <row r="54" spans="1:2" ht="15" customHeight="1" x14ac:dyDescent="0.2">
      <c r="A54" s="64" t="s">
        <v>19</v>
      </c>
      <c r="B54" s="59" t="s">
        <v>108</v>
      </c>
    </row>
    <row r="55" spans="1:2" ht="15" customHeight="1" x14ac:dyDescent="0.2">
      <c r="A55" s="65"/>
      <c r="B55" s="59" t="s">
        <v>109</v>
      </c>
    </row>
    <row r="56" spans="1:2" ht="15" customHeight="1" x14ac:dyDescent="0.2">
      <c r="A56" s="65"/>
      <c r="B56" s="59" t="s">
        <v>110</v>
      </c>
    </row>
    <row r="57" spans="1:2" ht="15" customHeight="1" x14ac:dyDescent="0.2">
      <c r="A57" s="65"/>
      <c r="B57" s="59" t="s">
        <v>111</v>
      </c>
    </row>
    <row r="58" spans="1:2" ht="15" customHeight="1" x14ac:dyDescent="0.2">
      <c r="A58" s="65"/>
      <c r="B58" s="59" t="s">
        <v>112</v>
      </c>
    </row>
    <row r="59" spans="1:2" x14ac:dyDescent="0.2">
      <c r="A59" s="65"/>
    </row>
    <row r="60" spans="1:2" ht="15" customHeight="1" x14ac:dyDescent="0.2">
      <c r="A60" s="64" t="s">
        <v>21</v>
      </c>
      <c r="B60" s="46" t="s">
        <v>113</v>
      </c>
    </row>
    <row r="61" spans="1:2" ht="15" customHeight="1" x14ac:dyDescent="0.2">
      <c r="A61" s="64" t="s">
        <v>22</v>
      </c>
      <c r="B61" s="58" t="s">
        <v>107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17"/>
  <sheetViews>
    <sheetView topLeftCell="A208" zoomScaleNormal="100" workbookViewId="0">
      <selection activeCell="C96" sqref="C96"/>
    </sheetView>
  </sheetViews>
  <sheetFormatPr baseColWidth="10" defaultColWidth="9.140625" defaultRowHeight="11.25" x14ac:dyDescent="0.2"/>
  <cols>
    <col min="1" max="1" width="10" style="76" customWidth="1"/>
    <col min="2" max="2" width="83" style="76" customWidth="1"/>
    <col min="3" max="3" width="27.42578125" style="76" customWidth="1"/>
    <col min="4" max="4" width="30" style="76" customWidth="1"/>
    <col min="5" max="5" width="16.7109375" style="76" customWidth="1"/>
    <col min="6" max="16384" width="9.140625" style="76"/>
  </cols>
  <sheetData>
    <row r="1" spans="1:5" s="82" customFormat="1" ht="18.95" customHeight="1" x14ac:dyDescent="0.25">
      <c r="A1" s="184" t="str">
        <f>ESF!A1</f>
        <v>PATRONATO DE NOMBEROS DE LEON GTO.</v>
      </c>
      <c r="B1" s="184"/>
      <c r="C1" s="184"/>
      <c r="D1" s="70" t="s">
        <v>288</v>
      </c>
      <c r="E1" s="81">
        <f>'Notas a los Edos Financieros'!E1</f>
        <v>2018</v>
      </c>
    </row>
    <row r="2" spans="1:5" s="72" customFormat="1" ht="18.95" customHeight="1" x14ac:dyDescent="0.25">
      <c r="A2" s="184" t="s">
        <v>403</v>
      </c>
      <c r="B2" s="184"/>
      <c r="C2" s="184"/>
      <c r="D2" s="70" t="s">
        <v>290</v>
      </c>
      <c r="E2" s="81" t="str">
        <f>'Notas a los Edos Financieros'!E2</f>
        <v>Trimestral</v>
      </c>
    </row>
    <row r="3" spans="1:5" s="72" customFormat="1" ht="18.95" customHeight="1" x14ac:dyDescent="0.25">
      <c r="A3" s="184" t="str">
        <f>ESF!A3</f>
        <v>Correspondiente del 01 de Enero al 30 de Septiembre de 2018</v>
      </c>
      <c r="B3" s="184"/>
      <c r="C3" s="184"/>
      <c r="D3" s="70" t="s">
        <v>292</v>
      </c>
      <c r="E3" s="81">
        <f>'Notas a los Edos Financieros'!E3</f>
        <v>1</v>
      </c>
    </row>
    <row r="4" spans="1:5" x14ac:dyDescent="0.2">
      <c r="A4" s="74" t="s">
        <v>293</v>
      </c>
      <c r="B4" s="75"/>
      <c r="C4" s="75"/>
      <c r="D4" s="75"/>
      <c r="E4" s="75"/>
    </row>
    <row r="6" spans="1:5" x14ac:dyDescent="0.2">
      <c r="A6" s="75" t="s">
        <v>228</v>
      </c>
      <c r="B6" s="75"/>
      <c r="C6" s="75"/>
      <c r="D6" s="75"/>
      <c r="E6" s="75"/>
    </row>
    <row r="7" spans="1:5" x14ac:dyDescent="0.2">
      <c r="A7" s="77" t="s">
        <v>233</v>
      </c>
      <c r="B7" s="77" t="s">
        <v>229</v>
      </c>
      <c r="C7" s="77" t="s">
        <v>230</v>
      </c>
      <c r="D7" s="77" t="s">
        <v>404</v>
      </c>
      <c r="E7" s="77"/>
    </row>
    <row r="8" spans="1:5" x14ac:dyDescent="0.2">
      <c r="A8" s="78">
        <v>4100</v>
      </c>
      <c r="B8" s="76" t="s">
        <v>405</v>
      </c>
      <c r="C8" s="80">
        <f>+C9+C18+C24+C26+C32+C37+C47</f>
        <v>7582732.9100000001</v>
      </c>
      <c r="D8" s="76" t="s">
        <v>706</v>
      </c>
    </row>
    <row r="9" spans="1:5" x14ac:dyDescent="0.2">
      <c r="A9" s="78">
        <v>4110</v>
      </c>
      <c r="B9" s="76" t="s">
        <v>406</v>
      </c>
      <c r="C9" s="80">
        <f>SUM(C10:C17)</f>
        <v>0</v>
      </c>
    </row>
    <row r="10" spans="1:5" x14ac:dyDescent="0.2">
      <c r="A10" s="78">
        <v>4111</v>
      </c>
      <c r="B10" s="76" t="s">
        <v>407</v>
      </c>
      <c r="C10" s="80">
        <v>0</v>
      </c>
    </row>
    <row r="11" spans="1:5" x14ac:dyDescent="0.2">
      <c r="A11" s="78">
        <v>4112</v>
      </c>
      <c r="B11" s="76" t="s">
        <v>408</v>
      </c>
      <c r="C11" s="80">
        <v>0</v>
      </c>
    </row>
    <row r="12" spans="1:5" x14ac:dyDescent="0.2">
      <c r="A12" s="78">
        <v>4113</v>
      </c>
      <c r="B12" s="76" t="s">
        <v>409</v>
      </c>
      <c r="C12" s="80">
        <v>0</v>
      </c>
    </row>
    <row r="13" spans="1:5" x14ac:dyDescent="0.2">
      <c r="A13" s="78">
        <v>4114</v>
      </c>
      <c r="B13" s="76" t="s">
        <v>410</v>
      </c>
      <c r="C13" s="80">
        <v>0</v>
      </c>
    </row>
    <row r="14" spans="1:5" x14ac:dyDescent="0.2">
      <c r="A14" s="78">
        <v>4115</v>
      </c>
      <c r="B14" s="76" t="s">
        <v>411</v>
      </c>
      <c r="C14" s="80">
        <v>0</v>
      </c>
    </row>
    <row r="15" spans="1:5" x14ac:dyDescent="0.2">
      <c r="A15" s="78">
        <v>4116</v>
      </c>
      <c r="B15" s="76" t="s">
        <v>412</v>
      </c>
      <c r="C15" s="80">
        <v>0</v>
      </c>
    </row>
    <row r="16" spans="1:5" x14ac:dyDescent="0.2">
      <c r="A16" s="78">
        <v>4117</v>
      </c>
      <c r="B16" s="76" t="s">
        <v>413</v>
      </c>
      <c r="C16" s="80">
        <v>0</v>
      </c>
    </row>
    <row r="17" spans="1:3" x14ac:dyDescent="0.2">
      <c r="A17" s="78">
        <v>4119</v>
      </c>
      <c r="B17" s="76" t="s">
        <v>414</v>
      </c>
      <c r="C17" s="80">
        <v>0</v>
      </c>
    </row>
    <row r="18" spans="1:3" x14ac:dyDescent="0.2">
      <c r="A18" s="78">
        <v>4120</v>
      </c>
      <c r="B18" s="76" t="s">
        <v>415</v>
      </c>
      <c r="C18" s="80">
        <f>SUM(C19:C23)</f>
        <v>0</v>
      </c>
    </row>
    <row r="19" spans="1:3" x14ac:dyDescent="0.2">
      <c r="A19" s="78">
        <v>4121</v>
      </c>
      <c r="B19" s="76" t="s">
        <v>416</v>
      </c>
      <c r="C19" s="80">
        <v>0</v>
      </c>
    </row>
    <row r="20" spans="1:3" x14ac:dyDescent="0.2">
      <c r="A20" s="78">
        <v>4122</v>
      </c>
      <c r="B20" s="76" t="s">
        <v>417</v>
      </c>
      <c r="C20" s="80">
        <v>0</v>
      </c>
    </row>
    <row r="21" spans="1:3" x14ac:dyDescent="0.2">
      <c r="A21" s="78">
        <v>4123</v>
      </c>
      <c r="B21" s="76" t="s">
        <v>418</v>
      </c>
      <c r="C21" s="80">
        <v>0</v>
      </c>
    </row>
    <row r="22" spans="1:3" x14ac:dyDescent="0.2">
      <c r="A22" s="78">
        <v>4124</v>
      </c>
      <c r="B22" s="76" t="s">
        <v>419</v>
      </c>
      <c r="C22" s="80">
        <v>0</v>
      </c>
    </row>
    <row r="23" spans="1:3" x14ac:dyDescent="0.2">
      <c r="A23" s="78">
        <v>4129</v>
      </c>
      <c r="B23" s="76" t="s">
        <v>420</v>
      </c>
      <c r="C23" s="80">
        <v>0</v>
      </c>
    </row>
    <row r="24" spans="1:3" x14ac:dyDescent="0.2">
      <c r="A24" s="78">
        <v>4130</v>
      </c>
      <c r="B24" s="76" t="s">
        <v>421</v>
      </c>
      <c r="C24" s="80">
        <f>SUM(C25)</f>
        <v>0</v>
      </c>
    </row>
    <row r="25" spans="1:3" x14ac:dyDescent="0.2">
      <c r="A25" s="78">
        <v>4131</v>
      </c>
      <c r="B25" s="76" t="s">
        <v>422</v>
      </c>
      <c r="C25" s="80">
        <v>0</v>
      </c>
    </row>
    <row r="26" spans="1:3" x14ac:dyDescent="0.2">
      <c r="A26" s="78">
        <v>4140</v>
      </c>
      <c r="B26" s="76" t="s">
        <v>423</v>
      </c>
      <c r="C26" s="80">
        <f>SUM(C27:C31)</f>
        <v>0</v>
      </c>
    </row>
    <row r="27" spans="1:3" x14ac:dyDescent="0.2">
      <c r="A27" s="78">
        <v>4141</v>
      </c>
      <c r="B27" s="76" t="s">
        <v>424</v>
      </c>
      <c r="C27" s="80">
        <v>0</v>
      </c>
    </row>
    <row r="28" spans="1:3" x14ac:dyDescent="0.2">
      <c r="A28" s="78">
        <v>4142</v>
      </c>
      <c r="B28" s="76" t="s">
        <v>425</v>
      </c>
      <c r="C28" s="80">
        <v>0</v>
      </c>
    </row>
    <row r="29" spans="1:3" x14ac:dyDescent="0.2">
      <c r="A29" s="78">
        <v>4143</v>
      </c>
      <c r="B29" s="76" t="s">
        <v>426</v>
      </c>
      <c r="C29" s="80">
        <v>0</v>
      </c>
    </row>
    <row r="30" spans="1:3" x14ac:dyDescent="0.2">
      <c r="A30" s="78">
        <v>4144</v>
      </c>
      <c r="B30" s="76" t="s">
        <v>427</v>
      </c>
      <c r="C30" s="80">
        <v>0</v>
      </c>
    </row>
    <row r="31" spans="1:3" x14ac:dyDescent="0.2">
      <c r="A31" s="78">
        <v>4149</v>
      </c>
      <c r="B31" s="76" t="s">
        <v>428</v>
      </c>
      <c r="C31" s="80">
        <v>0</v>
      </c>
    </row>
    <row r="32" spans="1:3" x14ac:dyDescent="0.2">
      <c r="A32" s="78">
        <v>4150</v>
      </c>
      <c r="B32" s="76" t="s">
        <v>429</v>
      </c>
      <c r="C32" s="80">
        <f>SUM(C33:C36)</f>
        <v>0</v>
      </c>
    </row>
    <row r="33" spans="1:4" x14ac:dyDescent="0.2">
      <c r="A33" s="78">
        <v>4151</v>
      </c>
      <c r="B33" s="76" t="s">
        <v>430</v>
      </c>
      <c r="C33" s="80">
        <v>0</v>
      </c>
    </row>
    <row r="34" spans="1:4" x14ac:dyDescent="0.2">
      <c r="A34" s="78">
        <v>4152</v>
      </c>
      <c r="B34" s="76" t="s">
        <v>431</v>
      </c>
      <c r="C34" s="80">
        <v>0</v>
      </c>
    </row>
    <row r="35" spans="1:4" x14ac:dyDescent="0.2">
      <c r="A35" s="78">
        <v>4153</v>
      </c>
      <c r="B35" s="76" t="s">
        <v>432</v>
      </c>
      <c r="C35" s="80">
        <v>0</v>
      </c>
    </row>
    <row r="36" spans="1:4" x14ac:dyDescent="0.2">
      <c r="A36" s="78">
        <v>4159</v>
      </c>
      <c r="B36" s="76" t="s">
        <v>433</v>
      </c>
      <c r="C36" s="80">
        <v>0</v>
      </c>
    </row>
    <row r="37" spans="1:4" x14ac:dyDescent="0.2">
      <c r="A37" s="78">
        <v>4160</v>
      </c>
      <c r="B37" s="76" t="s">
        <v>434</v>
      </c>
      <c r="C37" s="80">
        <f>SUM(C38:C46)</f>
        <v>0</v>
      </c>
    </row>
    <row r="38" spans="1:4" x14ac:dyDescent="0.2">
      <c r="A38" s="78">
        <v>4161</v>
      </c>
      <c r="B38" s="76" t="s">
        <v>435</v>
      </c>
      <c r="C38" s="80">
        <v>0</v>
      </c>
    </row>
    <row r="39" spans="1:4" x14ac:dyDescent="0.2">
      <c r="A39" s="78">
        <v>4162</v>
      </c>
      <c r="B39" s="76" t="s">
        <v>436</v>
      </c>
      <c r="C39" s="80">
        <v>0</v>
      </c>
    </row>
    <row r="40" spans="1:4" x14ac:dyDescent="0.2">
      <c r="A40" s="78">
        <v>4163</v>
      </c>
      <c r="B40" s="76" t="s">
        <v>437</v>
      </c>
      <c r="C40" s="80">
        <v>0</v>
      </c>
    </row>
    <row r="41" spans="1:4" x14ac:dyDescent="0.2">
      <c r="A41" s="78">
        <v>4164</v>
      </c>
      <c r="B41" s="76" t="s">
        <v>438</v>
      </c>
      <c r="C41" s="80">
        <v>0</v>
      </c>
    </row>
    <row r="42" spans="1:4" x14ac:dyDescent="0.2">
      <c r="A42" s="78">
        <v>4165</v>
      </c>
      <c r="B42" s="76" t="s">
        <v>439</v>
      </c>
      <c r="C42" s="80">
        <v>0</v>
      </c>
    </row>
    <row r="43" spans="1:4" x14ac:dyDescent="0.2">
      <c r="A43" s="78">
        <v>4166</v>
      </c>
      <c r="B43" s="76" t="s">
        <v>440</v>
      </c>
      <c r="C43" s="80">
        <v>0</v>
      </c>
    </row>
    <row r="44" spans="1:4" x14ac:dyDescent="0.2">
      <c r="A44" s="78">
        <v>4167</v>
      </c>
      <c r="B44" s="76" t="s">
        <v>441</v>
      </c>
      <c r="C44" s="80">
        <v>0</v>
      </c>
    </row>
    <row r="45" spans="1:4" x14ac:dyDescent="0.2">
      <c r="A45" s="78">
        <v>4168</v>
      </c>
      <c r="B45" s="76" t="s">
        <v>442</v>
      </c>
      <c r="C45" s="80">
        <v>0</v>
      </c>
    </row>
    <row r="46" spans="1:4" x14ac:dyDescent="0.2">
      <c r="A46" s="78">
        <v>4169</v>
      </c>
      <c r="B46" s="76" t="s">
        <v>443</v>
      </c>
      <c r="C46" s="80">
        <v>0</v>
      </c>
    </row>
    <row r="47" spans="1:4" x14ac:dyDescent="0.2">
      <c r="A47" s="78">
        <v>4170</v>
      </c>
      <c r="B47" s="76" t="s">
        <v>444</v>
      </c>
      <c r="C47" s="80">
        <f>SUM(C48:C51)</f>
        <v>7582732.9100000001</v>
      </c>
      <c r="D47" s="76" t="s">
        <v>706</v>
      </c>
    </row>
    <row r="48" spans="1:4" x14ac:dyDescent="0.2">
      <c r="A48" s="78">
        <v>4171</v>
      </c>
      <c r="B48" s="76" t="s">
        <v>445</v>
      </c>
      <c r="C48" s="80">
        <v>0</v>
      </c>
    </row>
    <row r="49" spans="1:4" x14ac:dyDescent="0.2">
      <c r="A49" s="78">
        <v>4172</v>
      </c>
      <c r="B49" s="76" t="s">
        <v>446</v>
      </c>
      <c r="C49" s="80">
        <v>0</v>
      </c>
    </row>
    <row r="50" spans="1:4" x14ac:dyDescent="0.2">
      <c r="A50" s="147">
        <v>4173</v>
      </c>
      <c r="B50" s="76" t="s">
        <v>447</v>
      </c>
      <c r="C50" s="80">
        <v>7582732.9100000001</v>
      </c>
      <c r="D50" s="76" t="s">
        <v>706</v>
      </c>
    </row>
    <row r="51" spans="1:4" x14ac:dyDescent="0.2">
      <c r="A51" s="78">
        <v>4174</v>
      </c>
      <c r="B51" s="76" t="s">
        <v>448</v>
      </c>
      <c r="C51" s="80">
        <v>0</v>
      </c>
    </row>
    <row r="52" spans="1:4" x14ac:dyDescent="0.2">
      <c r="A52" s="78">
        <v>4190</v>
      </c>
      <c r="B52" s="76" t="s">
        <v>449</v>
      </c>
      <c r="C52" s="80">
        <f>SUM(C53:C54)</f>
        <v>0</v>
      </c>
    </row>
    <row r="53" spans="1:4" x14ac:dyDescent="0.2">
      <c r="A53" s="78">
        <v>4191</v>
      </c>
      <c r="B53" s="76" t="s">
        <v>450</v>
      </c>
      <c r="C53" s="80">
        <v>0</v>
      </c>
    </row>
    <row r="54" spans="1:4" x14ac:dyDescent="0.2">
      <c r="A54" s="78">
        <v>4192</v>
      </c>
      <c r="B54" s="76" t="s">
        <v>451</v>
      </c>
      <c r="C54" s="80">
        <v>0</v>
      </c>
    </row>
    <row r="55" spans="1:4" x14ac:dyDescent="0.2">
      <c r="A55" s="78">
        <v>4200</v>
      </c>
      <c r="B55" s="76" t="s">
        <v>452</v>
      </c>
      <c r="C55" s="80">
        <f>+C56+C60</f>
        <v>45123015.049999997</v>
      </c>
      <c r="D55" s="76" t="s">
        <v>707</v>
      </c>
    </row>
    <row r="56" spans="1:4" x14ac:dyDescent="0.2">
      <c r="A56" s="78">
        <v>4210</v>
      </c>
      <c r="B56" s="76" t="s">
        <v>453</v>
      </c>
      <c r="C56" s="80">
        <f>SUM(C57:C59)</f>
        <v>0</v>
      </c>
    </row>
    <row r="57" spans="1:4" x14ac:dyDescent="0.2">
      <c r="A57" s="78">
        <v>4211</v>
      </c>
      <c r="B57" s="76" t="s">
        <v>454</v>
      </c>
      <c r="C57" s="80">
        <v>0</v>
      </c>
    </row>
    <row r="58" spans="1:4" x14ac:dyDescent="0.2">
      <c r="A58" s="78">
        <v>4212</v>
      </c>
      <c r="B58" s="76" t="s">
        <v>455</v>
      </c>
      <c r="C58" s="80">
        <v>0</v>
      </c>
    </row>
    <row r="59" spans="1:4" x14ac:dyDescent="0.2">
      <c r="A59" s="78">
        <v>4213</v>
      </c>
      <c r="B59" s="76" t="s">
        <v>456</v>
      </c>
      <c r="C59" s="80">
        <v>0</v>
      </c>
    </row>
    <row r="60" spans="1:4" x14ac:dyDescent="0.2">
      <c r="A60" s="78">
        <v>4220</v>
      </c>
      <c r="B60" s="76" t="s">
        <v>457</v>
      </c>
      <c r="C60" s="80">
        <f>SUM(C61:C66)</f>
        <v>45123015.049999997</v>
      </c>
      <c r="D60" s="76" t="s">
        <v>707</v>
      </c>
    </row>
    <row r="61" spans="1:4" x14ac:dyDescent="0.2">
      <c r="A61" s="78">
        <v>4221</v>
      </c>
      <c r="B61" s="76" t="s">
        <v>458</v>
      </c>
      <c r="C61" s="80">
        <v>0</v>
      </c>
    </row>
    <row r="62" spans="1:4" x14ac:dyDescent="0.2">
      <c r="A62" s="78">
        <v>4222</v>
      </c>
      <c r="B62" s="76" t="s">
        <v>459</v>
      </c>
      <c r="C62" s="80">
        <v>0</v>
      </c>
    </row>
    <row r="63" spans="1:4" x14ac:dyDescent="0.2">
      <c r="A63" s="147">
        <v>4223</v>
      </c>
      <c r="B63" s="76" t="s">
        <v>460</v>
      </c>
      <c r="C63" s="80">
        <v>45123015.049999997</v>
      </c>
      <c r="D63" s="76" t="s">
        <v>707</v>
      </c>
    </row>
    <row r="64" spans="1:4" x14ac:dyDescent="0.2">
      <c r="A64" s="78">
        <v>4224</v>
      </c>
      <c r="B64" s="76" t="s">
        <v>461</v>
      </c>
      <c r="C64" s="80">
        <v>0</v>
      </c>
    </row>
    <row r="65" spans="1:5" x14ac:dyDescent="0.2">
      <c r="A65" s="78">
        <v>4225</v>
      </c>
      <c r="B65" s="76" t="s">
        <v>462</v>
      </c>
      <c r="C65" s="80">
        <v>0</v>
      </c>
    </row>
    <row r="66" spans="1:5" x14ac:dyDescent="0.2">
      <c r="A66" s="78">
        <v>4226</v>
      </c>
      <c r="B66" s="76" t="s">
        <v>463</v>
      </c>
      <c r="C66" s="80">
        <v>0</v>
      </c>
    </row>
    <row r="67" spans="1:5" x14ac:dyDescent="0.2">
      <c r="C67" s="80"/>
    </row>
    <row r="68" spans="1:5" x14ac:dyDescent="0.2">
      <c r="A68" s="75" t="s">
        <v>231</v>
      </c>
      <c r="B68" s="75"/>
      <c r="C68" s="75"/>
      <c r="D68" s="75"/>
      <c r="E68" s="75"/>
    </row>
    <row r="69" spans="1:5" x14ac:dyDescent="0.2">
      <c r="A69" s="77" t="s">
        <v>233</v>
      </c>
      <c r="B69" s="77" t="s">
        <v>229</v>
      </c>
      <c r="C69" s="77" t="s">
        <v>230</v>
      </c>
      <c r="D69" s="77" t="s">
        <v>234</v>
      </c>
      <c r="E69" s="77" t="s">
        <v>304</v>
      </c>
    </row>
    <row r="70" spans="1:5" x14ac:dyDescent="0.2">
      <c r="A70" s="78">
        <v>4300</v>
      </c>
      <c r="B70" s="76" t="s">
        <v>464</v>
      </c>
      <c r="C70" s="80">
        <v>0</v>
      </c>
    </row>
    <row r="71" spans="1:5" x14ac:dyDescent="0.2">
      <c r="A71" s="78">
        <v>4310</v>
      </c>
      <c r="B71" s="76" t="s">
        <v>465</v>
      </c>
      <c r="C71" s="80">
        <v>0</v>
      </c>
    </row>
    <row r="72" spans="1:5" x14ac:dyDescent="0.2">
      <c r="A72" s="78">
        <v>4311</v>
      </c>
      <c r="B72" s="76" t="s">
        <v>466</v>
      </c>
      <c r="C72" s="80">
        <v>0</v>
      </c>
    </row>
    <row r="73" spans="1:5" x14ac:dyDescent="0.2">
      <c r="A73" s="78">
        <v>4319</v>
      </c>
      <c r="B73" s="76" t="s">
        <v>467</v>
      </c>
      <c r="C73" s="80">
        <v>0</v>
      </c>
    </row>
    <row r="74" spans="1:5" x14ac:dyDescent="0.2">
      <c r="A74" s="78">
        <v>4320</v>
      </c>
      <c r="B74" s="76" t="s">
        <v>468</v>
      </c>
      <c r="C74" s="80">
        <v>0</v>
      </c>
    </row>
    <row r="75" spans="1:5" x14ac:dyDescent="0.2">
      <c r="A75" s="78">
        <v>4321</v>
      </c>
      <c r="B75" s="76" t="s">
        <v>469</v>
      </c>
      <c r="C75" s="80">
        <v>0</v>
      </c>
    </row>
    <row r="76" spans="1:5" x14ac:dyDescent="0.2">
      <c r="A76" s="78">
        <v>4322</v>
      </c>
      <c r="B76" s="76" t="s">
        <v>470</v>
      </c>
      <c r="C76" s="80">
        <v>0</v>
      </c>
    </row>
    <row r="77" spans="1:5" x14ac:dyDescent="0.2">
      <c r="A77" s="78">
        <v>4323</v>
      </c>
      <c r="B77" s="76" t="s">
        <v>471</v>
      </c>
      <c r="C77" s="80">
        <v>0</v>
      </c>
    </row>
    <row r="78" spans="1:5" x14ac:dyDescent="0.2">
      <c r="A78" s="78">
        <v>4324</v>
      </c>
      <c r="B78" s="76" t="s">
        <v>472</v>
      </c>
      <c r="C78" s="80">
        <v>0</v>
      </c>
    </row>
    <row r="79" spans="1:5" x14ac:dyDescent="0.2">
      <c r="A79" s="78">
        <v>4325</v>
      </c>
      <c r="B79" s="76" t="s">
        <v>473</v>
      </c>
      <c r="C79" s="80">
        <v>0</v>
      </c>
    </row>
    <row r="80" spans="1:5" x14ac:dyDescent="0.2">
      <c r="A80" s="78">
        <v>4330</v>
      </c>
      <c r="B80" s="76" t="s">
        <v>474</v>
      </c>
      <c r="C80" s="80">
        <v>0</v>
      </c>
    </row>
    <row r="81" spans="1:5" x14ac:dyDescent="0.2">
      <c r="A81" s="78">
        <v>4331</v>
      </c>
      <c r="B81" s="76" t="s">
        <v>474</v>
      </c>
      <c r="C81" s="80">
        <v>0</v>
      </c>
    </row>
    <row r="82" spans="1:5" x14ac:dyDescent="0.2">
      <c r="A82" s="78">
        <v>4340</v>
      </c>
      <c r="B82" s="76" t="s">
        <v>475</v>
      </c>
      <c r="C82" s="80">
        <v>0</v>
      </c>
    </row>
    <row r="83" spans="1:5" x14ac:dyDescent="0.2">
      <c r="A83" s="78">
        <v>4341</v>
      </c>
      <c r="B83" s="76" t="s">
        <v>476</v>
      </c>
      <c r="C83" s="80">
        <v>0</v>
      </c>
    </row>
    <row r="84" spans="1:5" x14ac:dyDescent="0.2">
      <c r="A84" s="78">
        <v>4390</v>
      </c>
      <c r="B84" s="76" t="s">
        <v>477</v>
      </c>
      <c r="C84" s="80">
        <v>0</v>
      </c>
    </row>
    <row r="85" spans="1:5" x14ac:dyDescent="0.2">
      <c r="A85" s="78">
        <v>4391</v>
      </c>
      <c r="B85" s="76" t="s">
        <v>478</v>
      </c>
      <c r="C85" s="80">
        <v>0</v>
      </c>
    </row>
    <row r="86" spans="1:5" x14ac:dyDescent="0.2">
      <c r="A86" s="78">
        <v>4392</v>
      </c>
      <c r="B86" s="76" t="s">
        <v>479</v>
      </c>
      <c r="C86" s="80">
        <v>0</v>
      </c>
    </row>
    <row r="87" spans="1:5" x14ac:dyDescent="0.2">
      <c r="A87" s="78">
        <v>4393</v>
      </c>
      <c r="B87" s="76" t="s">
        <v>480</v>
      </c>
      <c r="C87" s="80">
        <v>0</v>
      </c>
    </row>
    <row r="88" spans="1:5" x14ac:dyDescent="0.2">
      <c r="A88" s="78">
        <v>4394</v>
      </c>
      <c r="B88" s="76" t="s">
        <v>481</v>
      </c>
      <c r="C88" s="80">
        <v>0</v>
      </c>
    </row>
    <row r="89" spans="1:5" x14ac:dyDescent="0.2">
      <c r="A89" s="78">
        <v>4395</v>
      </c>
      <c r="B89" s="76" t="s">
        <v>482</v>
      </c>
      <c r="C89" s="80">
        <v>0</v>
      </c>
    </row>
    <row r="90" spans="1:5" x14ac:dyDescent="0.2">
      <c r="A90" s="78">
        <v>4396</v>
      </c>
      <c r="B90" s="76" t="s">
        <v>483</v>
      </c>
      <c r="C90" s="80">
        <v>0</v>
      </c>
    </row>
    <row r="91" spans="1:5" x14ac:dyDescent="0.2">
      <c r="A91" s="78">
        <v>4399</v>
      </c>
      <c r="B91" s="76" t="s">
        <v>477</v>
      </c>
      <c r="C91" s="80">
        <v>0</v>
      </c>
    </row>
    <row r="94" spans="1:5" x14ac:dyDescent="0.2">
      <c r="A94" s="75" t="s">
        <v>235</v>
      </c>
      <c r="B94" s="75"/>
      <c r="C94" s="75"/>
      <c r="D94" s="75"/>
      <c r="E94" s="75"/>
    </row>
    <row r="95" spans="1:5" x14ac:dyDescent="0.2">
      <c r="A95" s="77" t="s">
        <v>233</v>
      </c>
      <c r="B95" s="77" t="s">
        <v>229</v>
      </c>
      <c r="C95" s="77" t="s">
        <v>230</v>
      </c>
      <c r="D95" s="77" t="s">
        <v>484</v>
      </c>
      <c r="E95" s="77" t="s">
        <v>304</v>
      </c>
    </row>
    <row r="96" spans="1:5" x14ac:dyDescent="0.2">
      <c r="A96" s="78">
        <v>5000</v>
      </c>
      <c r="B96" s="76" t="s">
        <v>485</v>
      </c>
      <c r="C96" s="162">
        <f>+C97+C125+C158+C168+C183+C215</f>
        <v>49916023.589999989</v>
      </c>
      <c r="D96" s="83">
        <f>C96/C96</f>
        <v>1</v>
      </c>
    </row>
    <row r="97" spans="1:4" x14ac:dyDescent="0.2">
      <c r="A97" s="78">
        <v>5100</v>
      </c>
      <c r="B97" s="76" t="s">
        <v>486</v>
      </c>
      <c r="C97" s="162">
        <f>+C98+C105+C115</f>
        <v>42940289.999999993</v>
      </c>
      <c r="D97" s="83">
        <f>C97/$C$96</f>
        <v>0.86025061516724077</v>
      </c>
    </row>
    <row r="98" spans="1:4" x14ac:dyDescent="0.2">
      <c r="A98" s="78">
        <v>5110</v>
      </c>
      <c r="B98" s="76" t="s">
        <v>487</v>
      </c>
      <c r="C98" s="162">
        <f>SUM(C99:C104)</f>
        <v>36059365.839999996</v>
      </c>
      <c r="D98" s="83">
        <f t="shared" ref="D98:D161" si="0">C98/$C$96</f>
        <v>0.72240060899450353</v>
      </c>
    </row>
    <row r="99" spans="1:4" x14ac:dyDescent="0.2">
      <c r="A99" s="78">
        <v>5111</v>
      </c>
      <c r="B99" s="76" t="s">
        <v>488</v>
      </c>
      <c r="C99" s="80">
        <v>19419932.109999999</v>
      </c>
      <c r="D99" s="83">
        <f t="shared" si="0"/>
        <v>0.38905206611631066</v>
      </c>
    </row>
    <row r="100" spans="1:4" x14ac:dyDescent="0.2">
      <c r="A100" s="78">
        <v>5112</v>
      </c>
      <c r="B100" s="76" t="s">
        <v>489</v>
      </c>
      <c r="C100" s="80">
        <v>95051.29</v>
      </c>
      <c r="D100" s="83">
        <f t="shared" si="0"/>
        <v>1.9042239979035962E-3</v>
      </c>
    </row>
    <row r="101" spans="1:4" x14ac:dyDescent="0.2">
      <c r="A101" s="78">
        <v>5113</v>
      </c>
      <c r="B101" s="76" t="s">
        <v>490</v>
      </c>
      <c r="C101" s="80">
        <v>3524415.23</v>
      </c>
      <c r="D101" s="83">
        <f t="shared" si="0"/>
        <v>7.0606890864320968E-2</v>
      </c>
    </row>
    <row r="102" spans="1:4" x14ac:dyDescent="0.2">
      <c r="A102" s="78">
        <v>5114</v>
      </c>
      <c r="B102" s="76" t="s">
        <v>491</v>
      </c>
      <c r="C102" s="80">
        <v>5389279.5599999996</v>
      </c>
      <c r="D102" s="83">
        <f t="shared" si="0"/>
        <v>0.10796692469469203</v>
      </c>
    </row>
    <row r="103" spans="1:4" x14ac:dyDescent="0.2">
      <c r="A103" s="78">
        <v>5115</v>
      </c>
      <c r="B103" s="76" t="s">
        <v>492</v>
      </c>
      <c r="C103" s="80">
        <v>6717864.1799999997</v>
      </c>
      <c r="D103" s="83">
        <f t="shared" si="0"/>
        <v>0.13458332008132623</v>
      </c>
    </row>
    <row r="104" spans="1:4" x14ac:dyDescent="0.2">
      <c r="A104" s="78">
        <v>5116</v>
      </c>
      <c r="B104" s="76" t="s">
        <v>493</v>
      </c>
      <c r="C104" s="80">
        <v>912823.47</v>
      </c>
      <c r="D104" s="83">
        <f t="shared" si="0"/>
        <v>1.8287183239950069E-2</v>
      </c>
    </row>
    <row r="105" spans="1:4" x14ac:dyDescent="0.2">
      <c r="A105" s="78">
        <v>5120</v>
      </c>
      <c r="B105" s="76" t="s">
        <v>494</v>
      </c>
      <c r="C105" s="163">
        <f>SUM(C106:C114)</f>
        <v>2901391.3000000003</v>
      </c>
      <c r="D105" s="83">
        <f t="shared" si="0"/>
        <v>5.8125449331289589E-2</v>
      </c>
    </row>
    <row r="106" spans="1:4" x14ac:dyDescent="0.2">
      <c r="A106" s="78">
        <v>5121</v>
      </c>
      <c r="B106" s="76" t="s">
        <v>495</v>
      </c>
      <c r="C106" s="80">
        <v>210542.07</v>
      </c>
      <c r="D106" s="83">
        <f t="shared" si="0"/>
        <v>4.2179255248645112E-3</v>
      </c>
    </row>
    <row r="107" spans="1:4" x14ac:dyDescent="0.2">
      <c r="A107" s="78">
        <v>5122</v>
      </c>
      <c r="B107" s="76" t="s">
        <v>496</v>
      </c>
      <c r="C107" s="80">
        <v>0</v>
      </c>
      <c r="D107" s="83">
        <f t="shared" si="0"/>
        <v>0</v>
      </c>
    </row>
    <row r="108" spans="1:4" x14ac:dyDescent="0.2">
      <c r="A108" s="78">
        <v>5123</v>
      </c>
      <c r="B108" s="76" t="s">
        <v>497</v>
      </c>
      <c r="C108" s="80">
        <v>0</v>
      </c>
      <c r="D108" s="83">
        <f t="shared" si="0"/>
        <v>0</v>
      </c>
    </row>
    <row r="109" spans="1:4" x14ac:dyDescent="0.2">
      <c r="A109" s="78">
        <v>5124</v>
      </c>
      <c r="B109" s="76" t="s">
        <v>498</v>
      </c>
      <c r="C109" s="80">
        <v>41097.230000000003</v>
      </c>
      <c r="D109" s="83">
        <f t="shared" si="0"/>
        <v>8.2332740158880138E-4</v>
      </c>
    </row>
    <row r="110" spans="1:4" x14ac:dyDescent="0.2">
      <c r="A110" s="78">
        <v>5125</v>
      </c>
      <c r="B110" s="76" t="s">
        <v>499</v>
      </c>
      <c r="C110" s="80">
        <v>244962.06</v>
      </c>
      <c r="D110" s="83">
        <f t="shared" si="0"/>
        <v>4.9074834568568256E-3</v>
      </c>
    </row>
    <row r="111" spans="1:4" x14ac:dyDescent="0.2">
      <c r="A111" s="78">
        <v>5126</v>
      </c>
      <c r="B111" s="76" t="s">
        <v>500</v>
      </c>
      <c r="C111" s="80">
        <v>1521371.74</v>
      </c>
      <c r="D111" s="83">
        <f t="shared" si="0"/>
        <v>3.0478624509360688E-2</v>
      </c>
    </row>
    <row r="112" spans="1:4" x14ac:dyDescent="0.2">
      <c r="A112" s="78">
        <v>5127</v>
      </c>
      <c r="B112" s="76" t="s">
        <v>501</v>
      </c>
      <c r="C112" s="80">
        <v>323082.40999999997</v>
      </c>
      <c r="D112" s="83">
        <f t="shared" si="0"/>
        <v>6.4725189781488371E-3</v>
      </c>
    </row>
    <row r="113" spans="1:4" x14ac:dyDescent="0.2">
      <c r="A113" s="78">
        <v>5128</v>
      </c>
      <c r="B113" s="76" t="s">
        <v>502</v>
      </c>
      <c r="C113" s="80">
        <v>0</v>
      </c>
      <c r="D113" s="83">
        <f t="shared" si="0"/>
        <v>0</v>
      </c>
    </row>
    <row r="114" spans="1:4" x14ac:dyDescent="0.2">
      <c r="A114" s="78">
        <v>5129</v>
      </c>
      <c r="B114" s="76" t="s">
        <v>503</v>
      </c>
      <c r="C114" s="80">
        <v>560335.79</v>
      </c>
      <c r="D114" s="83">
        <f t="shared" si="0"/>
        <v>1.1225569460469922E-2</v>
      </c>
    </row>
    <row r="115" spans="1:4" x14ac:dyDescent="0.2">
      <c r="A115" s="78">
        <v>5130</v>
      </c>
      <c r="B115" s="76" t="s">
        <v>504</v>
      </c>
      <c r="C115" s="162">
        <f>SUM(C116:C124)</f>
        <v>3979532.8600000003</v>
      </c>
      <c r="D115" s="83">
        <f t="shared" si="0"/>
        <v>7.9724556841447733E-2</v>
      </c>
    </row>
    <row r="116" spans="1:4" x14ac:dyDescent="0.2">
      <c r="A116" s="78">
        <v>5131</v>
      </c>
      <c r="B116" s="76" t="s">
        <v>505</v>
      </c>
      <c r="C116" s="80">
        <v>732203.18</v>
      </c>
      <c r="D116" s="83">
        <f t="shared" si="0"/>
        <v>1.4668700095467686E-2</v>
      </c>
    </row>
    <row r="117" spans="1:4" x14ac:dyDescent="0.2">
      <c r="A117" s="78">
        <v>5132</v>
      </c>
      <c r="B117" s="76" t="s">
        <v>506</v>
      </c>
      <c r="C117" s="80">
        <v>0</v>
      </c>
      <c r="D117" s="83">
        <f t="shared" si="0"/>
        <v>0</v>
      </c>
    </row>
    <row r="118" spans="1:4" x14ac:dyDescent="0.2">
      <c r="A118" s="78">
        <v>5133</v>
      </c>
      <c r="B118" s="76" t="s">
        <v>507</v>
      </c>
      <c r="C118" s="80">
        <v>395314.45</v>
      </c>
      <c r="D118" s="83">
        <f t="shared" si="0"/>
        <v>7.9195901750314102E-3</v>
      </c>
    </row>
    <row r="119" spans="1:4" x14ac:dyDescent="0.2">
      <c r="A119" s="78">
        <v>5134</v>
      </c>
      <c r="B119" s="76" t="s">
        <v>508</v>
      </c>
      <c r="C119" s="80">
        <v>282765.11</v>
      </c>
      <c r="D119" s="83">
        <f t="shared" si="0"/>
        <v>5.664816418923406E-3</v>
      </c>
    </row>
    <row r="120" spans="1:4" x14ac:dyDescent="0.2">
      <c r="A120" s="78">
        <v>5135</v>
      </c>
      <c r="B120" s="76" t="s">
        <v>509</v>
      </c>
      <c r="C120" s="80">
        <v>882582.52</v>
      </c>
      <c r="D120" s="83">
        <f t="shared" si="0"/>
        <v>1.7681346720430945E-2</v>
      </c>
    </row>
    <row r="121" spans="1:4" x14ac:dyDescent="0.2">
      <c r="A121" s="78">
        <v>5136</v>
      </c>
      <c r="B121" s="76" t="s">
        <v>510</v>
      </c>
      <c r="C121" s="80">
        <v>0</v>
      </c>
      <c r="D121" s="83">
        <f t="shared" si="0"/>
        <v>0</v>
      </c>
    </row>
    <row r="122" spans="1:4" x14ac:dyDescent="0.2">
      <c r="A122" s="78">
        <v>5137</v>
      </c>
      <c r="B122" s="76" t="s">
        <v>511</v>
      </c>
      <c r="C122" s="80">
        <v>38391.99</v>
      </c>
      <c r="D122" s="83">
        <f t="shared" si="0"/>
        <v>7.6913157817505562E-4</v>
      </c>
    </row>
    <row r="123" spans="1:4" x14ac:dyDescent="0.2">
      <c r="A123" s="78">
        <v>5138</v>
      </c>
      <c r="B123" s="76" t="s">
        <v>512</v>
      </c>
      <c r="C123" s="80">
        <v>303922.52</v>
      </c>
      <c r="D123" s="83">
        <f t="shared" si="0"/>
        <v>6.0886765038889604E-3</v>
      </c>
    </row>
    <row r="124" spans="1:4" x14ac:dyDescent="0.2">
      <c r="A124" s="78">
        <v>5139</v>
      </c>
      <c r="B124" s="76" t="s">
        <v>513</v>
      </c>
      <c r="C124" s="80">
        <v>1344353.09</v>
      </c>
      <c r="D124" s="83">
        <f t="shared" si="0"/>
        <v>2.6932295349530271E-2</v>
      </c>
    </row>
    <row r="125" spans="1:4" x14ac:dyDescent="0.2">
      <c r="A125" s="78">
        <v>5200</v>
      </c>
      <c r="B125" s="76" t="s">
        <v>514</v>
      </c>
      <c r="C125" s="162">
        <v>0</v>
      </c>
      <c r="D125" s="83">
        <f t="shared" si="0"/>
        <v>0</v>
      </c>
    </row>
    <row r="126" spans="1:4" x14ac:dyDescent="0.2">
      <c r="A126" s="78">
        <v>5210</v>
      </c>
      <c r="B126" s="76" t="s">
        <v>515</v>
      </c>
      <c r="C126" s="80">
        <v>0</v>
      </c>
      <c r="D126" s="83">
        <f t="shared" si="0"/>
        <v>0</v>
      </c>
    </row>
    <row r="127" spans="1:4" x14ac:dyDescent="0.2">
      <c r="A127" s="78">
        <v>5211</v>
      </c>
      <c r="B127" s="76" t="s">
        <v>516</v>
      </c>
      <c r="C127" s="80">
        <v>0</v>
      </c>
      <c r="D127" s="83">
        <f t="shared" si="0"/>
        <v>0</v>
      </c>
    </row>
    <row r="128" spans="1:4" x14ac:dyDescent="0.2">
      <c r="A128" s="78">
        <v>5212</v>
      </c>
      <c r="B128" s="76" t="s">
        <v>517</v>
      </c>
      <c r="C128" s="80">
        <v>0</v>
      </c>
      <c r="D128" s="83">
        <f t="shared" si="0"/>
        <v>0</v>
      </c>
    </row>
    <row r="129" spans="1:4" x14ac:dyDescent="0.2">
      <c r="A129" s="78">
        <v>5220</v>
      </c>
      <c r="B129" s="76" t="s">
        <v>518</v>
      </c>
      <c r="C129" s="80">
        <v>0</v>
      </c>
      <c r="D129" s="83">
        <f t="shared" si="0"/>
        <v>0</v>
      </c>
    </row>
    <row r="130" spans="1:4" x14ac:dyDescent="0.2">
      <c r="A130" s="78">
        <v>5221</v>
      </c>
      <c r="B130" s="76" t="s">
        <v>519</v>
      </c>
      <c r="C130" s="80">
        <v>0</v>
      </c>
      <c r="D130" s="83">
        <f t="shared" si="0"/>
        <v>0</v>
      </c>
    </row>
    <row r="131" spans="1:4" x14ac:dyDescent="0.2">
      <c r="A131" s="78">
        <v>5222</v>
      </c>
      <c r="B131" s="76" t="s">
        <v>520</v>
      </c>
      <c r="C131" s="80">
        <v>0</v>
      </c>
      <c r="D131" s="83">
        <f t="shared" si="0"/>
        <v>0</v>
      </c>
    </row>
    <row r="132" spans="1:4" x14ac:dyDescent="0.2">
      <c r="A132" s="78">
        <v>5230</v>
      </c>
      <c r="B132" s="76" t="s">
        <v>460</v>
      </c>
      <c r="C132" s="80">
        <v>0</v>
      </c>
      <c r="D132" s="83">
        <f t="shared" si="0"/>
        <v>0</v>
      </c>
    </row>
    <row r="133" spans="1:4" x14ac:dyDescent="0.2">
      <c r="A133" s="78">
        <v>5231</v>
      </c>
      <c r="B133" s="76" t="s">
        <v>521</v>
      </c>
      <c r="C133" s="80">
        <v>0</v>
      </c>
      <c r="D133" s="83">
        <f t="shared" si="0"/>
        <v>0</v>
      </c>
    </row>
    <row r="134" spans="1:4" x14ac:dyDescent="0.2">
      <c r="A134" s="78">
        <v>5232</v>
      </c>
      <c r="B134" s="76" t="s">
        <v>522</v>
      </c>
      <c r="C134" s="80">
        <v>0</v>
      </c>
      <c r="D134" s="83">
        <f t="shared" si="0"/>
        <v>0</v>
      </c>
    </row>
    <row r="135" spans="1:4" x14ac:dyDescent="0.2">
      <c r="A135" s="78">
        <v>5240</v>
      </c>
      <c r="B135" s="76" t="s">
        <v>461</v>
      </c>
      <c r="C135" s="80">
        <v>0</v>
      </c>
      <c r="D135" s="83">
        <f t="shared" si="0"/>
        <v>0</v>
      </c>
    </row>
    <row r="136" spans="1:4" x14ac:dyDescent="0.2">
      <c r="A136" s="78">
        <v>5241</v>
      </c>
      <c r="B136" s="76" t="s">
        <v>523</v>
      </c>
      <c r="C136" s="80">
        <v>0</v>
      </c>
      <c r="D136" s="83">
        <f t="shared" si="0"/>
        <v>0</v>
      </c>
    </row>
    <row r="137" spans="1:4" x14ac:dyDescent="0.2">
      <c r="A137" s="78">
        <v>5242</v>
      </c>
      <c r="B137" s="76" t="s">
        <v>524</v>
      </c>
      <c r="C137" s="80">
        <v>0</v>
      </c>
      <c r="D137" s="83">
        <f t="shared" si="0"/>
        <v>0</v>
      </c>
    </row>
    <row r="138" spans="1:4" x14ac:dyDescent="0.2">
      <c r="A138" s="78">
        <v>5243</v>
      </c>
      <c r="B138" s="76" t="s">
        <v>525</v>
      </c>
      <c r="C138" s="80">
        <v>0</v>
      </c>
      <c r="D138" s="83">
        <f t="shared" si="0"/>
        <v>0</v>
      </c>
    </row>
    <row r="139" spans="1:4" x14ac:dyDescent="0.2">
      <c r="A139" s="78">
        <v>5244</v>
      </c>
      <c r="B139" s="76" t="s">
        <v>526</v>
      </c>
      <c r="C139" s="80">
        <v>0</v>
      </c>
      <c r="D139" s="83">
        <f t="shared" si="0"/>
        <v>0</v>
      </c>
    </row>
    <row r="140" spans="1:4" x14ac:dyDescent="0.2">
      <c r="A140" s="78">
        <v>5250</v>
      </c>
      <c r="B140" s="76" t="s">
        <v>462</v>
      </c>
      <c r="C140" s="80">
        <v>0</v>
      </c>
      <c r="D140" s="83">
        <f t="shared" si="0"/>
        <v>0</v>
      </c>
    </row>
    <row r="141" spans="1:4" x14ac:dyDescent="0.2">
      <c r="A141" s="78">
        <v>5251</v>
      </c>
      <c r="B141" s="76" t="s">
        <v>527</v>
      </c>
      <c r="C141" s="80">
        <v>0</v>
      </c>
      <c r="D141" s="83">
        <f t="shared" si="0"/>
        <v>0</v>
      </c>
    </row>
    <row r="142" spans="1:4" x14ac:dyDescent="0.2">
      <c r="A142" s="78">
        <v>5252</v>
      </c>
      <c r="B142" s="76" t="s">
        <v>528</v>
      </c>
      <c r="C142" s="80">
        <v>0</v>
      </c>
      <c r="D142" s="83">
        <f t="shared" si="0"/>
        <v>0</v>
      </c>
    </row>
    <row r="143" spans="1:4" x14ac:dyDescent="0.2">
      <c r="A143" s="78">
        <v>5259</v>
      </c>
      <c r="B143" s="76" t="s">
        <v>529</v>
      </c>
      <c r="C143" s="80">
        <v>0</v>
      </c>
      <c r="D143" s="83">
        <f t="shared" si="0"/>
        <v>0</v>
      </c>
    </row>
    <row r="144" spans="1:4" x14ac:dyDescent="0.2">
      <c r="A144" s="78">
        <v>5260</v>
      </c>
      <c r="B144" s="76" t="s">
        <v>530</v>
      </c>
      <c r="C144" s="80">
        <v>0</v>
      </c>
      <c r="D144" s="83">
        <f t="shared" si="0"/>
        <v>0</v>
      </c>
    </row>
    <row r="145" spans="1:4" x14ac:dyDescent="0.2">
      <c r="A145" s="78">
        <v>5261</v>
      </c>
      <c r="B145" s="76" t="s">
        <v>531</v>
      </c>
      <c r="C145" s="80">
        <v>0</v>
      </c>
      <c r="D145" s="83">
        <f t="shared" si="0"/>
        <v>0</v>
      </c>
    </row>
    <row r="146" spans="1:4" x14ac:dyDescent="0.2">
      <c r="A146" s="78">
        <v>5262</v>
      </c>
      <c r="B146" s="76" t="s">
        <v>532</v>
      </c>
      <c r="C146" s="80">
        <v>0</v>
      </c>
      <c r="D146" s="83">
        <f t="shared" si="0"/>
        <v>0</v>
      </c>
    </row>
    <row r="147" spans="1:4" x14ac:dyDescent="0.2">
      <c r="A147" s="78">
        <v>5270</v>
      </c>
      <c r="B147" s="76" t="s">
        <v>533</v>
      </c>
      <c r="C147" s="80">
        <v>0</v>
      </c>
      <c r="D147" s="83">
        <f t="shared" si="0"/>
        <v>0</v>
      </c>
    </row>
    <row r="148" spans="1:4" x14ac:dyDescent="0.2">
      <c r="A148" s="78">
        <v>5271</v>
      </c>
      <c r="B148" s="76" t="s">
        <v>534</v>
      </c>
      <c r="C148" s="80">
        <v>0</v>
      </c>
      <c r="D148" s="83">
        <f t="shared" si="0"/>
        <v>0</v>
      </c>
    </row>
    <row r="149" spans="1:4" x14ac:dyDescent="0.2">
      <c r="A149" s="78">
        <v>5280</v>
      </c>
      <c r="B149" s="76" t="s">
        <v>535</v>
      </c>
      <c r="C149" s="80">
        <v>0</v>
      </c>
      <c r="D149" s="83">
        <f t="shared" si="0"/>
        <v>0</v>
      </c>
    </row>
    <row r="150" spans="1:4" x14ac:dyDescent="0.2">
      <c r="A150" s="78">
        <v>5281</v>
      </c>
      <c r="B150" s="76" t="s">
        <v>536</v>
      </c>
      <c r="C150" s="80">
        <v>0</v>
      </c>
      <c r="D150" s="83">
        <f t="shared" si="0"/>
        <v>0</v>
      </c>
    </row>
    <row r="151" spans="1:4" x14ac:dyDescent="0.2">
      <c r="A151" s="78">
        <v>5282</v>
      </c>
      <c r="B151" s="76" t="s">
        <v>537</v>
      </c>
      <c r="C151" s="80">
        <v>0</v>
      </c>
      <c r="D151" s="83">
        <f t="shared" si="0"/>
        <v>0</v>
      </c>
    </row>
    <row r="152" spans="1:4" x14ac:dyDescent="0.2">
      <c r="A152" s="78">
        <v>5283</v>
      </c>
      <c r="B152" s="76" t="s">
        <v>538</v>
      </c>
      <c r="C152" s="80">
        <v>0</v>
      </c>
      <c r="D152" s="83">
        <f t="shared" si="0"/>
        <v>0</v>
      </c>
    </row>
    <row r="153" spans="1:4" x14ac:dyDescent="0.2">
      <c r="A153" s="78">
        <v>5284</v>
      </c>
      <c r="B153" s="76" t="s">
        <v>539</v>
      </c>
      <c r="C153" s="80">
        <v>0</v>
      </c>
      <c r="D153" s="83">
        <f t="shared" si="0"/>
        <v>0</v>
      </c>
    </row>
    <row r="154" spans="1:4" x14ac:dyDescent="0.2">
      <c r="A154" s="78">
        <v>5285</v>
      </c>
      <c r="B154" s="76" t="s">
        <v>540</v>
      </c>
      <c r="C154" s="80">
        <v>0</v>
      </c>
      <c r="D154" s="83">
        <f t="shared" si="0"/>
        <v>0</v>
      </c>
    </row>
    <row r="155" spans="1:4" x14ac:dyDescent="0.2">
      <c r="A155" s="78">
        <v>5290</v>
      </c>
      <c r="B155" s="76" t="s">
        <v>541</v>
      </c>
      <c r="C155" s="80">
        <v>0</v>
      </c>
      <c r="D155" s="83">
        <f t="shared" si="0"/>
        <v>0</v>
      </c>
    </row>
    <row r="156" spans="1:4" x14ac:dyDescent="0.2">
      <c r="A156" s="78">
        <v>5291</v>
      </c>
      <c r="B156" s="76" t="s">
        <v>542</v>
      </c>
      <c r="C156" s="80">
        <v>0</v>
      </c>
      <c r="D156" s="83">
        <f t="shared" si="0"/>
        <v>0</v>
      </c>
    </row>
    <row r="157" spans="1:4" x14ac:dyDescent="0.2">
      <c r="A157" s="78">
        <v>5292</v>
      </c>
      <c r="B157" s="76" t="s">
        <v>543</v>
      </c>
      <c r="C157" s="80">
        <v>0</v>
      </c>
      <c r="D157" s="83">
        <f t="shared" si="0"/>
        <v>0</v>
      </c>
    </row>
    <row r="158" spans="1:4" x14ac:dyDescent="0.2">
      <c r="A158" s="78">
        <v>5300</v>
      </c>
      <c r="B158" s="76" t="s">
        <v>544</v>
      </c>
      <c r="C158" s="80">
        <v>0</v>
      </c>
      <c r="D158" s="83">
        <f t="shared" si="0"/>
        <v>0</v>
      </c>
    </row>
    <row r="159" spans="1:4" x14ac:dyDescent="0.2">
      <c r="A159" s="78">
        <v>5310</v>
      </c>
      <c r="B159" s="76" t="s">
        <v>454</v>
      </c>
      <c r="C159" s="80">
        <v>0</v>
      </c>
      <c r="D159" s="83">
        <f t="shared" si="0"/>
        <v>0</v>
      </c>
    </row>
    <row r="160" spans="1:4" x14ac:dyDescent="0.2">
      <c r="A160" s="78">
        <v>5311</v>
      </c>
      <c r="B160" s="76" t="s">
        <v>545</v>
      </c>
      <c r="C160" s="80">
        <v>0</v>
      </c>
      <c r="D160" s="83">
        <f t="shared" si="0"/>
        <v>0</v>
      </c>
    </row>
    <row r="161" spans="1:4" x14ac:dyDescent="0.2">
      <c r="A161" s="78">
        <v>5312</v>
      </c>
      <c r="B161" s="76" t="s">
        <v>546</v>
      </c>
      <c r="C161" s="80">
        <v>0</v>
      </c>
      <c r="D161" s="83">
        <f t="shared" si="0"/>
        <v>0</v>
      </c>
    </row>
    <row r="162" spans="1:4" x14ac:dyDescent="0.2">
      <c r="A162" s="78">
        <v>5320</v>
      </c>
      <c r="B162" s="76" t="s">
        <v>455</v>
      </c>
      <c r="C162" s="80">
        <v>0</v>
      </c>
      <c r="D162" s="83">
        <f t="shared" ref="D162:D217" si="1">C162/$C$96</f>
        <v>0</v>
      </c>
    </row>
    <row r="163" spans="1:4" x14ac:dyDescent="0.2">
      <c r="A163" s="78">
        <v>5321</v>
      </c>
      <c r="B163" s="76" t="s">
        <v>547</v>
      </c>
      <c r="C163" s="80">
        <v>0</v>
      </c>
      <c r="D163" s="83">
        <f t="shared" si="1"/>
        <v>0</v>
      </c>
    </row>
    <row r="164" spans="1:4" x14ac:dyDescent="0.2">
      <c r="A164" s="78">
        <v>5322</v>
      </c>
      <c r="B164" s="76" t="s">
        <v>548</v>
      </c>
      <c r="C164" s="80">
        <v>0</v>
      </c>
      <c r="D164" s="83">
        <f t="shared" si="1"/>
        <v>0</v>
      </c>
    </row>
    <row r="165" spans="1:4" x14ac:dyDescent="0.2">
      <c r="A165" s="78">
        <v>5330</v>
      </c>
      <c r="B165" s="76" t="s">
        <v>456</v>
      </c>
      <c r="C165" s="80">
        <v>0</v>
      </c>
      <c r="D165" s="83">
        <f t="shared" si="1"/>
        <v>0</v>
      </c>
    </row>
    <row r="166" spans="1:4" x14ac:dyDescent="0.2">
      <c r="A166" s="78">
        <v>5331</v>
      </c>
      <c r="B166" s="76" t="s">
        <v>549</v>
      </c>
      <c r="C166" s="80">
        <v>0</v>
      </c>
      <c r="D166" s="83">
        <f t="shared" si="1"/>
        <v>0</v>
      </c>
    </row>
    <row r="167" spans="1:4" x14ac:dyDescent="0.2">
      <c r="A167" s="78">
        <v>5332</v>
      </c>
      <c r="B167" s="76" t="s">
        <v>550</v>
      </c>
      <c r="C167" s="80">
        <v>0</v>
      </c>
      <c r="D167" s="83">
        <f t="shared" si="1"/>
        <v>0</v>
      </c>
    </row>
    <row r="168" spans="1:4" x14ac:dyDescent="0.2">
      <c r="A168" s="78">
        <v>5400</v>
      </c>
      <c r="B168" s="76" t="s">
        <v>551</v>
      </c>
      <c r="C168" s="80">
        <v>0</v>
      </c>
      <c r="D168" s="83">
        <f t="shared" si="1"/>
        <v>0</v>
      </c>
    </row>
    <row r="169" spans="1:4" x14ac:dyDescent="0.2">
      <c r="A169" s="78">
        <v>5410</v>
      </c>
      <c r="B169" s="76" t="s">
        <v>552</v>
      </c>
      <c r="C169" s="80">
        <v>0</v>
      </c>
      <c r="D169" s="83">
        <f t="shared" si="1"/>
        <v>0</v>
      </c>
    </row>
    <row r="170" spans="1:4" x14ac:dyDescent="0.2">
      <c r="A170" s="78">
        <v>5411</v>
      </c>
      <c r="B170" s="76" t="s">
        <v>553</v>
      </c>
      <c r="C170" s="80">
        <v>0</v>
      </c>
      <c r="D170" s="83">
        <f t="shared" si="1"/>
        <v>0</v>
      </c>
    </row>
    <row r="171" spans="1:4" x14ac:dyDescent="0.2">
      <c r="A171" s="78">
        <v>5412</v>
      </c>
      <c r="B171" s="76" t="s">
        <v>554</v>
      </c>
      <c r="C171" s="80">
        <v>0</v>
      </c>
      <c r="D171" s="83">
        <f t="shared" si="1"/>
        <v>0</v>
      </c>
    </row>
    <row r="172" spans="1:4" x14ac:dyDescent="0.2">
      <c r="A172" s="78">
        <v>5420</v>
      </c>
      <c r="B172" s="76" t="s">
        <v>555</v>
      </c>
      <c r="C172" s="80">
        <v>0</v>
      </c>
      <c r="D172" s="83">
        <f t="shared" si="1"/>
        <v>0</v>
      </c>
    </row>
    <row r="173" spans="1:4" x14ac:dyDescent="0.2">
      <c r="A173" s="78">
        <v>5421</v>
      </c>
      <c r="B173" s="76" t="s">
        <v>556</v>
      </c>
      <c r="C173" s="80">
        <v>0</v>
      </c>
      <c r="D173" s="83">
        <f t="shared" si="1"/>
        <v>0</v>
      </c>
    </row>
    <row r="174" spans="1:4" x14ac:dyDescent="0.2">
      <c r="A174" s="78">
        <v>5422</v>
      </c>
      <c r="B174" s="76" t="s">
        <v>557</v>
      </c>
      <c r="C174" s="80">
        <v>0</v>
      </c>
      <c r="D174" s="83">
        <f t="shared" si="1"/>
        <v>0</v>
      </c>
    </row>
    <row r="175" spans="1:4" x14ac:dyDescent="0.2">
      <c r="A175" s="78">
        <v>5430</v>
      </c>
      <c r="B175" s="76" t="s">
        <v>558</v>
      </c>
      <c r="C175" s="80">
        <v>0</v>
      </c>
      <c r="D175" s="83">
        <f t="shared" si="1"/>
        <v>0</v>
      </c>
    </row>
    <row r="176" spans="1:4" x14ac:dyDescent="0.2">
      <c r="A176" s="78">
        <v>5431</v>
      </c>
      <c r="B176" s="76" t="s">
        <v>559</v>
      </c>
      <c r="C176" s="80">
        <v>0</v>
      </c>
      <c r="D176" s="83">
        <f t="shared" si="1"/>
        <v>0</v>
      </c>
    </row>
    <row r="177" spans="1:4" x14ac:dyDescent="0.2">
      <c r="A177" s="78">
        <v>5432</v>
      </c>
      <c r="B177" s="76" t="s">
        <v>560</v>
      </c>
      <c r="C177" s="80">
        <v>0</v>
      </c>
      <c r="D177" s="83">
        <f t="shared" si="1"/>
        <v>0</v>
      </c>
    </row>
    <row r="178" spans="1:4" x14ac:dyDescent="0.2">
      <c r="A178" s="78">
        <v>5440</v>
      </c>
      <c r="B178" s="76" t="s">
        <v>561</v>
      </c>
      <c r="C178" s="80">
        <v>0</v>
      </c>
      <c r="D178" s="83">
        <f t="shared" si="1"/>
        <v>0</v>
      </c>
    </row>
    <row r="179" spans="1:4" x14ac:dyDescent="0.2">
      <c r="A179" s="78">
        <v>5441</v>
      </c>
      <c r="B179" s="76" t="s">
        <v>561</v>
      </c>
      <c r="C179" s="80">
        <v>0</v>
      </c>
      <c r="D179" s="83">
        <f t="shared" si="1"/>
        <v>0</v>
      </c>
    </row>
    <row r="180" spans="1:4" x14ac:dyDescent="0.2">
      <c r="A180" s="78">
        <v>5450</v>
      </c>
      <c r="B180" s="76" t="s">
        <v>562</v>
      </c>
      <c r="C180" s="80">
        <v>0</v>
      </c>
      <c r="D180" s="83">
        <f t="shared" si="1"/>
        <v>0</v>
      </c>
    </row>
    <row r="181" spans="1:4" x14ac:dyDescent="0.2">
      <c r="A181" s="78">
        <v>5451</v>
      </c>
      <c r="B181" s="76" t="s">
        <v>563</v>
      </c>
      <c r="C181" s="80">
        <v>0</v>
      </c>
      <c r="D181" s="83">
        <f t="shared" si="1"/>
        <v>0</v>
      </c>
    </row>
    <row r="182" spans="1:4" x14ac:dyDescent="0.2">
      <c r="A182" s="78">
        <v>5452</v>
      </c>
      <c r="B182" s="76" t="s">
        <v>564</v>
      </c>
      <c r="C182" s="80">
        <v>0</v>
      </c>
      <c r="D182" s="83">
        <f t="shared" si="1"/>
        <v>0</v>
      </c>
    </row>
    <row r="183" spans="1:4" x14ac:dyDescent="0.2">
      <c r="A183" s="78">
        <v>5500</v>
      </c>
      <c r="B183" s="76" t="s">
        <v>565</v>
      </c>
      <c r="C183" s="162">
        <f>+C184+C193+C196+C202+C204+C206</f>
        <v>6975733.5899999999</v>
      </c>
      <c r="D183" s="83">
        <f t="shared" si="1"/>
        <v>0.13974938483275931</v>
      </c>
    </row>
    <row r="184" spans="1:4" x14ac:dyDescent="0.2">
      <c r="A184" s="78">
        <v>5510</v>
      </c>
      <c r="B184" s="76" t="s">
        <v>566</v>
      </c>
      <c r="C184" s="162">
        <f>SUM(C185:C192)</f>
        <v>6975733.5899999999</v>
      </c>
      <c r="D184" s="83">
        <f t="shared" si="1"/>
        <v>0.13974938483275931</v>
      </c>
    </row>
    <row r="185" spans="1:4" x14ac:dyDescent="0.2">
      <c r="A185" s="78">
        <v>5511</v>
      </c>
      <c r="B185" s="76" t="s">
        <v>567</v>
      </c>
      <c r="C185" s="80">
        <v>0</v>
      </c>
      <c r="D185" s="83">
        <f t="shared" si="1"/>
        <v>0</v>
      </c>
    </row>
    <row r="186" spans="1:4" x14ac:dyDescent="0.2">
      <c r="A186" s="78">
        <v>5512</v>
      </c>
      <c r="B186" s="76" t="s">
        <v>568</v>
      </c>
      <c r="C186" s="80">
        <v>0</v>
      </c>
      <c r="D186" s="83">
        <f t="shared" si="1"/>
        <v>0</v>
      </c>
    </row>
    <row r="187" spans="1:4" x14ac:dyDescent="0.2">
      <c r="A187" s="78">
        <v>5513</v>
      </c>
      <c r="B187" s="76" t="s">
        <v>569</v>
      </c>
      <c r="C187" s="162">
        <v>6975733.5899999999</v>
      </c>
      <c r="D187" s="83">
        <f t="shared" si="1"/>
        <v>0.13974938483275931</v>
      </c>
    </row>
    <row r="188" spans="1:4" x14ac:dyDescent="0.2">
      <c r="A188" s="78">
        <v>5514</v>
      </c>
      <c r="B188" s="76" t="s">
        <v>570</v>
      </c>
      <c r="C188" s="80">
        <v>0</v>
      </c>
      <c r="D188" s="83">
        <f t="shared" si="1"/>
        <v>0</v>
      </c>
    </row>
    <row r="189" spans="1:4" x14ac:dyDescent="0.2">
      <c r="A189" s="78">
        <v>5515</v>
      </c>
      <c r="B189" s="76" t="s">
        <v>571</v>
      </c>
      <c r="C189" s="80">
        <v>0</v>
      </c>
      <c r="D189" s="83">
        <f t="shared" si="1"/>
        <v>0</v>
      </c>
    </row>
    <row r="190" spans="1:4" x14ac:dyDescent="0.2">
      <c r="A190" s="78">
        <v>5516</v>
      </c>
      <c r="B190" s="76" t="s">
        <v>572</v>
      </c>
      <c r="C190" s="80">
        <v>0</v>
      </c>
      <c r="D190" s="83">
        <f t="shared" si="1"/>
        <v>0</v>
      </c>
    </row>
    <row r="191" spans="1:4" x14ac:dyDescent="0.2">
      <c r="A191" s="78">
        <v>5517</v>
      </c>
      <c r="B191" s="76" t="s">
        <v>573</v>
      </c>
      <c r="C191" s="80">
        <v>0</v>
      </c>
      <c r="D191" s="83">
        <f t="shared" si="1"/>
        <v>0</v>
      </c>
    </row>
    <row r="192" spans="1:4" x14ac:dyDescent="0.2">
      <c r="A192" s="78">
        <v>5518</v>
      </c>
      <c r="B192" s="76" t="s">
        <v>132</v>
      </c>
      <c r="C192" s="80">
        <v>0</v>
      </c>
      <c r="D192" s="83">
        <f t="shared" si="1"/>
        <v>0</v>
      </c>
    </row>
    <row r="193" spans="1:4" x14ac:dyDescent="0.2">
      <c r="A193" s="78">
        <v>5520</v>
      </c>
      <c r="B193" s="76" t="s">
        <v>131</v>
      </c>
      <c r="C193" s="80">
        <v>0</v>
      </c>
      <c r="D193" s="83">
        <f t="shared" si="1"/>
        <v>0</v>
      </c>
    </row>
    <row r="194" spans="1:4" x14ac:dyDescent="0.2">
      <c r="A194" s="78">
        <v>5521</v>
      </c>
      <c r="B194" s="76" t="s">
        <v>574</v>
      </c>
      <c r="C194" s="80">
        <v>0</v>
      </c>
      <c r="D194" s="83">
        <f t="shared" si="1"/>
        <v>0</v>
      </c>
    </row>
    <row r="195" spans="1:4" x14ac:dyDescent="0.2">
      <c r="A195" s="78">
        <v>5522</v>
      </c>
      <c r="B195" s="76" t="s">
        <v>575</v>
      </c>
      <c r="C195" s="80">
        <v>0</v>
      </c>
      <c r="D195" s="83">
        <f t="shared" si="1"/>
        <v>0</v>
      </c>
    </row>
    <row r="196" spans="1:4" x14ac:dyDescent="0.2">
      <c r="A196" s="78">
        <v>5530</v>
      </c>
      <c r="B196" s="76" t="s">
        <v>576</v>
      </c>
      <c r="C196" s="80">
        <v>0</v>
      </c>
      <c r="D196" s="83">
        <f t="shared" si="1"/>
        <v>0</v>
      </c>
    </row>
    <row r="197" spans="1:4" x14ac:dyDescent="0.2">
      <c r="A197" s="78">
        <v>5531</v>
      </c>
      <c r="B197" s="76" t="s">
        <v>577</v>
      </c>
      <c r="C197" s="80">
        <v>0</v>
      </c>
      <c r="D197" s="83">
        <f t="shared" si="1"/>
        <v>0</v>
      </c>
    </row>
    <row r="198" spans="1:4" x14ac:dyDescent="0.2">
      <c r="A198" s="78">
        <v>5532</v>
      </c>
      <c r="B198" s="76" t="s">
        <v>578</v>
      </c>
      <c r="C198" s="80">
        <v>0</v>
      </c>
      <c r="D198" s="83">
        <f t="shared" si="1"/>
        <v>0</v>
      </c>
    </row>
    <row r="199" spans="1:4" x14ac:dyDescent="0.2">
      <c r="A199" s="78">
        <v>5533</v>
      </c>
      <c r="B199" s="76" t="s">
        <v>579</v>
      </c>
      <c r="C199" s="80">
        <v>0</v>
      </c>
      <c r="D199" s="83">
        <f t="shared" si="1"/>
        <v>0</v>
      </c>
    </row>
    <row r="200" spans="1:4" x14ac:dyDescent="0.2">
      <c r="A200" s="78">
        <v>5534</v>
      </c>
      <c r="B200" s="76" t="s">
        <v>580</v>
      </c>
      <c r="C200" s="80">
        <v>0</v>
      </c>
      <c r="D200" s="83">
        <f t="shared" si="1"/>
        <v>0</v>
      </c>
    </row>
    <row r="201" spans="1:4" x14ac:dyDescent="0.2">
      <c r="A201" s="78">
        <v>5535</v>
      </c>
      <c r="B201" s="76" t="s">
        <v>581</v>
      </c>
      <c r="C201" s="80">
        <v>0</v>
      </c>
      <c r="D201" s="83">
        <f t="shared" si="1"/>
        <v>0</v>
      </c>
    </row>
    <row r="202" spans="1:4" x14ac:dyDescent="0.2">
      <c r="A202" s="78">
        <v>5540</v>
      </c>
      <c r="B202" s="76" t="s">
        <v>582</v>
      </c>
      <c r="C202" s="80">
        <v>0</v>
      </c>
      <c r="D202" s="83">
        <f t="shared" si="1"/>
        <v>0</v>
      </c>
    </row>
    <row r="203" spans="1:4" x14ac:dyDescent="0.2">
      <c r="A203" s="78">
        <v>5541</v>
      </c>
      <c r="B203" s="76" t="s">
        <v>582</v>
      </c>
      <c r="C203" s="80">
        <v>0</v>
      </c>
      <c r="D203" s="83">
        <f t="shared" si="1"/>
        <v>0</v>
      </c>
    </row>
    <row r="204" spans="1:4" x14ac:dyDescent="0.2">
      <c r="A204" s="78">
        <v>5550</v>
      </c>
      <c r="B204" s="76" t="s">
        <v>583</v>
      </c>
      <c r="C204" s="80">
        <v>0</v>
      </c>
      <c r="D204" s="83">
        <f t="shared" si="1"/>
        <v>0</v>
      </c>
    </row>
    <row r="205" spans="1:4" x14ac:dyDescent="0.2">
      <c r="A205" s="78">
        <v>5551</v>
      </c>
      <c r="B205" s="76" t="s">
        <v>583</v>
      </c>
      <c r="C205" s="80">
        <v>0</v>
      </c>
      <c r="D205" s="83">
        <f t="shared" si="1"/>
        <v>0</v>
      </c>
    </row>
    <row r="206" spans="1:4" x14ac:dyDescent="0.2">
      <c r="A206" s="78">
        <v>5590</v>
      </c>
      <c r="B206" s="76" t="s">
        <v>584</v>
      </c>
      <c r="C206" s="80">
        <v>0</v>
      </c>
      <c r="D206" s="83">
        <f t="shared" si="1"/>
        <v>0</v>
      </c>
    </row>
    <row r="207" spans="1:4" x14ac:dyDescent="0.2">
      <c r="A207" s="78">
        <v>5591</v>
      </c>
      <c r="B207" s="76" t="s">
        <v>585</v>
      </c>
      <c r="C207" s="80">
        <v>0</v>
      </c>
      <c r="D207" s="83">
        <f t="shared" si="1"/>
        <v>0</v>
      </c>
    </row>
    <row r="208" spans="1:4" x14ac:dyDescent="0.2">
      <c r="A208" s="78">
        <v>5592</v>
      </c>
      <c r="B208" s="76" t="s">
        <v>586</v>
      </c>
      <c r="C208" s="80">
        <v>0</v>
      </c>
      <c r="D208" s="83">
        <f t="shared" si="1"/>
        <v>0</v>
      </c>
    </row>
    <row r="209" spans="1:4" x14ac:dyDescent="0.2">
      <c r="A209" s="78">
        <v>5593</v>
      </c>
      <c r="B209" s="76" t="s">
        <v>587</v>
      </c>
      <c r="C209" s="80">
        <v>0</v>
      </c>
      <c r="D209" s="83">
        <f t="shared" si="1"/>
        <v>0</v>
      </c>
    </row>
    <row r="210" spans="1:4" x14ac:dyDescent="0.2">
      <c r="A210" s="78">
        <v>5594</v>
      </c>
      <c r="B210" s="76" t="s">
        <v>588</v>
      </c>
      <c r="C210" s="80">
        <v>0</v>
      </c>
      <c r="D210" s="83">
        <f t="shared" si="1"/>
        <v>0</v>
      </c>
    </row>
    <row r="211" spans="1:4" x14ac:dyDescent="0.2">
      <c r="A211" s="78">
        <v>5595</v>
      </c>
      <c r="B211" s="76" t="s">
        <v>589</v>
      </c>
      <c r="C211" s="80">
        <v>0</v>
      </c>
      <c r="D211" s="83">
        <f t="shared" si="1"/>
        <v>0</v>
      </c>
    </row>
    <row r="212" spans="1:4" x14ac:dyDescent="0.2">
      <c r="A212" s="78">
        <v>5596</v>
      </c>
      <c r="B212" s="76" t="s">
        <v>482</v>
      </c>
      <c r="C212" s="80">
        <v>0</v>
      </c>
      <c r="D212" s="83">
        <f t="shared" si="1"/>
        <v>0</v>
      </c>
    </row>
    <row r="213" spans="1:4" x14ac:dyDescent="0.2">
      <c r="A213" s="78">
        <v>5597</v>
      </c>
      <c r="B213" s="76" t="s">
        <v>590</v>
      </c>
      <c r="C213" s="80">
        <v>0</v>
      </c>
      <c r="D213" s="83">
        <f t="shared" si="1"/>
        <v>0</v>
      </c>
    </row>
    <row r="214" spans="1:4" x14ac:dyDescent="0.2">
      <c r="A214" s="78">
        <v>5599</v>
      </c>
      <c r="B214" s="76" t="s">
        <v>591</v>
      </c>
      <c r="C214" s="80">
        <v>0</v>
      </c>
      <c r="D214" s="83">
        <f t="shared" si="1"/>
        <v>0</v>
      </c>
    </row>
    <row r="215" spans="1:4" x14ac:dyDescent="0.2">
      <c r="A215" s="78">
        <v>5600</v>
      </c>
      <c r="B215" s="76" t="s">
        <v>126</v>
      </c>
      <c r="C215" s="80">
        <v>0</v>
      </c>
      <c r="D215" s="83">
        <f t="shared" si="1"/>
        <v>0</v>
      </c>
    </row>
    <row r="216" spans="1:4" x14ac:dyDescent="0.2">
      <c r="A216" s="78">
        <v>5610</v>
      </c>
      <c r="B216" s="76" t="s">
        <v>592</v>
      </c>
      <c r="C216" s="80">
        <v>0</v>
      </c>
      <c r="D216" s="83">
        <f t="shared" si="1"/>
        <v>0</v>
      </c>
    </row>
    <row r="217" spans="1:4" x14ac:dyDescent="0.2">
      <c r="A217" s="78">
        <v>5611</v>
      </c>
      <c r="B217" s="76" t="s">
        <v>593</v>
      </c>
      <c r="C217" s="80">
        <v>0</v>
      </c>
      <c r="D217" s="83">
        <f t="shared" si="1"/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ignoredErrors>
    <ignoredError sqref="D96:D217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70"/>
  <sheetViews>
    <sheetView zoomScaleNormal="100" zoomScaleSheetLayoutView="110" workbookViewId="0">
      <selection activeCell="B2" sqref="B2"/>
    </sheetView>
  </sheetViews>
  <sheetFormatPr baseColWidth="10" defaultColWidth="12.42578125" defaultRowHeight="11.25" x14ac:dyDescent="0.2"/>
  <cols>
    <col min="1" max="1" width="11.42578125" style="34"/>
    <col min="2" max="2" width="124.28515625" style="3" customWidth="1"/>
    <col min="3" max="16384" width="12.42578125" style="3"/>
  </cols>
  <sheetData>
    <row r="1" spans="1:2" s="4" customFormat="1" x14ac:dyDescent="0.2">
      <c r="B1" s="31"/>
    </row>
    <row r="2" spans="1:2" ht="15" customHeight="1" x14ac:dyDescent="0.2">
      <c r="A2" s="56" t="s">
        <v>282</v>
      </c>
      <c r="B2" s="53" t="s">
        <v>92</v>
      </c>
    </row>
    <row r="3" spans="1:2" x14ac:dyDescent="0.2">
      <c r="A3" s="66"/>
      <c r="B3" s="7"/>
    </row>
    <row r="4" spans="1:2" ht="14.1" customHeight="1" x14ac:dyDescent="0.2">
      <c r="A4" s="64" t="s">
        <v>122</v>
      </c>
      <c r="B4" s="57" t="s">
        <v>125</v>
      </c>
    </row>
    <row r="5" spans="1:2" ht="14.1" customHeight="1" x14ac:dyDescent="0.2">
      <c r="A5" s="66"/>
      <c r="B5" s="57" t="s">
        <v>93</v>
      </c>
    </row>
    <row r="6" spans="1:2" ht="14.1" customHeight="1" x14ac:dyDescent="0.2">
      <c r="A6" s="66"/>
      <c r="B6" s="57" t="s">
        <v>236</v>
      </c>
    </row>
    <row r="7" spans="1:2" ht="14.1" customHeight="1" x14ac:dyDescent="0.2">
      <c r="A7" s="66"/>
      <c r="B7" s="58" t="s">
        <v>107</v>
      </c>
    </row>
    <row r="8" spans="1:2" x14ac:dyDescent="0.2">
      <c r="A8" s="66"/>
      <c r="B8" s="5"/>
    </row>
    <row r="9" spans="1:2" ht="15" customHeight="1" x14ac:dyDescent="0.2">
      <c r="A9" s="64" t="s">
        <v>123</v>
      </c>
      <c r="B9" s="54" t="s">
        <v>238</v>
      </c>
    </row>
    <row r="10" spans="1:2" ht="24.95" customHeight="1" x14ac:dyDescent="0.2">
      <c r="A10" s="66"/>
      <c r="B10" s="55" t="s">
        <v>114</v>
      </c>
    </row>
    <row r="11" spans="1:2" ht="15" customHeight="1" x14ac:dyDescent="0.2">
      <c r="A11" s="66"/>
      <c r="B11" s="67" t="s">
        <v>107</v>
      </c>
    </row>
    <row r="12" spans="1:2" x14ac:dyDescent="0.2">
      <c r="A12" s="66"/>
      <c r="B12" s="68"/>
    </row>
    <row r="13" spans="1:2" ht="15" customHeight="1" x14ac:dyDescent="0.2">
      <c r="A13" s="64" t="s">
        <v>124</v>
      </c>
      <c r="B13" s="46" t="s">
        <v>115</v>
      </c>
    </row>
    <row r="14" spans="1:2" ht="15" customHeight="1" x14ac:dyDescent="0.2">
      <c r="A14" s="66"/>
      <c r="B14" s="46" t="s">
        <v>116</v>
      </c>
    </row>
    <row r="15" spans="1:2" x14ac:dyDescent="0.2">
      <c r="A15" s="66"/>
      <c r="B15" s="68"/>
    </row>
    <row r="16" spans="1:2" x14ac:dyDescent="0.2">
      <c r="A16" s="66"/>
      <c r="B16" s="68"/>
    </row>
    <row r="17" spans="1:2" x14ac:dyDescent="0.2">
      <c r="A17" s="66"/>
      <c r="B17" s="32"/>
    </row>
    <row r="18" spans="1:2" x14ac:dyDescent="0.2">
      <c r="A18" s="66"/>
      <c r="B18" s="32"/>
    </row>
    <row r="19" spans="1:2" x14ac:dyDescent="0.2">
      <c r="A19" s="66"/>
      <c r="B19" s="32"/>
    </row>
    <row r="20" spans="1:2" x14ac:dyDescent="0.2">
      <c r="A20" s="66"/>
      <c r="B20" s="32"/>
    </row>
    <row r="21" spans="1:2" x14ac:dyDescent="0.2">
      <c r="A21" s="66"/>
      <c r="B21" s="32"/>
    </row>
    <row r="22" spans="1:2" x14ac:dyDescent="0.2">
      <c r="A22" s="66"/>
      <c r="B22" s="32"/>
    </row>
    <row r="23" spans="1:2" x14ac:dyDescent="0.2">
      <c r="A23" s="66"/>
      <c r="B23" s="32"/>
    </row>
    <row r="24" spans="1:2" x14ac:dyDescent="0.2">
      <c r="A24" s="66"/>
      <c r="B24" s="32"/>
    </row>
    <row r="25" spans="1:2" x14ac:dyDescent="0.2">
      <c r="A25" s="66"/>
      <c r="B25" s="32"/>
    </row>
    <row r="26" spans="1:2" x14ac:dyDescent="0.2">
      <c r="A26" s="66"/>
      <c r="B26" s="32"/>
    </row>
    <row r="27" spans="1:2" x14ac:dyDescent="0.2">
      <c r="A27" s="66"/>
      <c r="B27" s="32"/>
    </row>
    <row r="28" spans="1:2" x14ac:dyDescent="0.2">
      <c r="A28" s="66"/>
      <c r="B28" s="32"/>
    </row>
    <row r="29" spans="1:2" x14ac:dyDescent="0.2">
      <c r="A29" s="66"/>
      <c r="B29" s="32"/>
    </row>
    <row r="30" spans="1:2" x14ac:dyDescent="0.2">
      <c r="A30" s="66"/>
      <c r="B30" s="32"/>
    </row>
    <row r="31" spans="1:2" x14ac:dyDescent="0.2">
      <c r="A31" s="66"/>
      <c r="B31" s="32"/>
    </row>
    <row r="32" spans="1:2" x14ac:dyDescent="0.2">
      <c r="A32" s="66"/>
      <c r="B32" s="32"/>
    </row>
    <row r="33" spans="1:2" x14ac:dyDescent="0.2">
      <c r="A33" s="66"/>
      <c r="B33" s="32"/>
    </row>
    <row r="34" spans="1:2" x14ac:dyDescent="0.2">
      <c r="B34" s="32"/>
    </row>
    <row r="35" spans="1:2" x14ac:dyDescent="0.2">
      <c r="B35" s="32"/>
    </row>
    <row r="36" spans="1:2" x14ac:dyDescent="0.2">
      <c r="B36" s="32"/>
    </row>
    <row r="37" spans="1:2" x14ac:dyDescent="0.2">
      <c r="B37" s="32"/>
    </row>
    <row r="38" spans="1:2" x14ac:dyDescent="0.2">
      <c r="B38" s="32"/>
    </row>
    <row r="39" spans="1:2" x14ac:dyDescent="0.2">
      <c r="B39" s="32"/>
    </row>
    <row r="40" spans="1:2" x14ac:dyDescent="0.2">
      <c r="B40" s="32"/>
    </row>
    <row r="41" spans="1:2" x14ac:dyDescent="0.2">
      <c r="B41" s="32"/>
    </row>
    <row r="42" spans="1:2" x14ac:dyDescent="0.2">
      <c r="B42" s="32"/>
    </row>
    <row r="43" spans="1:2" x14ac:dyDescent="0.2">
      <c r="B43" s="32"/>
    </row>
    <row r="44" spans="1:2" x14ac:dyDescent="0.2">
      <c r="B44" s="32"/>
    </row>
    <row r="45" spans="1:2" x14ac:dyDescent="0.2">
      <c r="B45" s="32"/>
    </row>
    <row r="46" spans="1:2" x14ac:dyDescent="0.2">
      <c r="B46" s="32"/>
    </row>
    <row r="47" spans="1:2" x14ac:dyDescent="0.2">
      <c r="B47" s="32"/>
    </row>
    <row r="48" spans="1:2" x14ac:dyDescent="0.2">
      <c r="B48" s="32"/>
    </row>
    <row r="49" spans="2:2" x14ac:dyDescent="0.2">
      <c r="B49" s="32"/>
    </row>
    <row r="50" spans="2:2" x14ac:dyDescent="0.2">
      <c r="B50" s="32"/>
    </row>
    <row r="51" spans="2:2" x14ac:dyDescent="0.2">
      <c r="B51" s="32"/>
    </row>
    <row r="52" spans="2:2" x14ac:dyDescent="0.2">
      <c r="B52" s="32"/>
    </row>
    <row r="53" spans="2:2" x14ac:dyDescent="0.2">
      <c r="B53" s="32"/>
    </row>
    <row r="54" spans="2:2" x14ac:dyDescent="0.2">
      <c r="B54" s="32"/>
    </row>
    <row r="55" spans="2:2" x14ac:dyDescent="0.2">
      <c r="B55" s="32"/>
    </row>
    <row r="56" spans="2:2" x14ac:dyDescent="0.2">
      <c r="B56" s="32"/>
    </row>
    <row r="57" spans="2:2" x14ac:dyDescent="0.2">
      <c r="B57" s="32"/>
    </row>
    <row r="58" spans="2:2" x14ac:dyDescent="0.2">
      <c r="B58" s="32"/>
    </row>
    <row r="59" spans="2:2" x14ac:dyDescent="0.2">
      <c r="B59" s="32"/>
    </row>
    <row r="60" spans="2:2" x14ac:dyDescent="0.2">
      <c r="B60" s="32"/>
    </row>
    <row r="61" spans="2:2" x14ac:dyDescent="0.2">
      <c r="B61" s="32"/>
    </row>
    <row r="62" spans="2:2" x14ac:dyDescent="0.2">
      <c r="B62" s="32"/>
    </row>
    <row r="63" spans="2:2" x14ac:dyDescent="0.2">
      <c r="B63" s="32"/>
    </row>
    <row r="64" spans="2:2" x14ac:dyDescent="0.2">
      <c r="B64" s="32"/>
    </row>
    <row r="65" spans="2:2" x14ac:dyDescent="0.2">
      <c r="B65" s="32"/>
    </row>
    <row r="66" spans="2:2" x14ac:dyDescent="0.2">
      <c r="B66" s="32"/>
    </row>
    <row r="67" spans="2:2" x14ac:dyDescent="0.2">
      <c r="B67" s="32"/>
    </row>
    <row r="68" spans="2:2" x14ac:dyDescent="0.2">
      <c r="B68" s="32"/>
    </row>
    <row r="69" spans="2:2" x14ac:dyDescent="0.2">
      <c r="B69" s="32"/>
    </row>
    <row r="70" spans="2:2" x14ac:dyDescent="0.2">
      <c r="B70" s="32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7"/>
  <sheetViews>
    <sheetView topLeftCell="A4" workbookViewId="0">
      <selection activeCell="C14" sqref="C14:C15"/>
    </sheetView>
  </sheetViews>
  <sheetFormatPr baseColWidth="10" defaultColWidth="9.140625" defaultRowHeight="11.25" x14ac:dyDescent="0.2"/>
  <cols>
    <col min="1" max="1" width="10" style="86" customWidth="1"/>
    <col min="2" max="2" width="48.140625" style="86" customWidth="1"/>
    <col min="3" max="3" width="22.85546875" style="86" customWidth="1"/>
    <col min="4" max="5" width="16.7109375" style="86" customWidth="1"/>
    <col min="6" max="16384" width="9.140625" style="86"/>
  </cols>
  <sheetData>
    <row r="1" spans="1:5" ht="18.95" customHeight="1" x14ac:dyDescent="0.2">
      <c r="A1" s="188" t="str">
        <f>ESF!A1</f>
        <v>PATRONATO DE NOMBEROS DE LEON GTO.</v>
      </c>
      <c r="B1" s="188"/>
      <c r="C1" s="188"/>
      <c r="D1" s="84" t="s">
        <v>288</v>
      </c>
      <c r="E1" s="85">
        <f>ESF!H1</f>
        <v>2018</v>
      </c>
    </row>
    <row r="2" spans="1:5" ht="18.95" customHeight="1" x14ac:dyDescent="0.2">
      <c r="A2" s="188" t="s">
        <v>594</v>
      </c>
      <c r="B2" s="188"/>
      <c r="C2" s="188"/>
      <c r="D2" s="84" t="s">
        <v>290</v>
      </c>
      <c r="E2" s="85" t="str">
        <f>ESF!H2</f>
        <v>Trimestral</v>
      </c>
    </row>
    <row r="3" spans="1:5" ht="18.95" customHeight="1" x14ac:dyDescent="0.2">
      <c r="A3" s="188" t="str">
        <f>ESF!A3</f>
        <v>Correspondiente del 01 de Enero al 30 de Septiembre de 2018</v>
      </c>
      <c r="B3" s="188"/>
      <c r="C3" s="188"/>
      <c r="D3" s="84" t="s">
        <v>292</v>
      </c>
      <c r="E3" s="85">
        <f>ESF!H3</f>
        <v>1</v>
      </c>
    </row>
    <row r="5" spans="1:5" x14ac:dyDescent="0.2">
      <c r="A5" s="87" t="s">
        <v>293</v>
      </c>
      <c r="B5" s="88"/>
      <c r="C5" s="88"/>
      <c r="D5" s="88"/>
      <c r="E5" s="88"/>
    </row>
    <row r="6" spans="1:5" x14ac:dyDescent="0.2">
      <c r="A6" s="88" t="s">
        <v>264</v>
      </c>
      <c r="B6" s="88"/>
      <c r="C6" s="88"/>
      <c r="D6" s="88"/>
      <c r="E6" s="88"/>
    </row>
    <row r="7" spans="1:5" x14ac:dyDescent="0.2">
      <c r="A7" s="89" t="s">
        <v>233</v>
      </c>
      <c r="B7" s="89" t="s">
        <v>229</v>
      </c>
      <c r="C7" s="89" t="s">
        <v>230</v>
      </c>
      <c r="D7" s="89" t="s">
        <v>232</v>
      </c>
      <c r="E7" s="89" t="s">
        <v>234</v>
      </c>
    </row>
    <row r="8" spans="1:5" x14ac:dyDescent="0.2">
      <c r="A8" s="90">
        <v>3110</v>
      </c>
      <c r="B8" s="86" t="s">
        <v>455</v>
      </c>
      <c r="C8" s="91">
        <v>19972929.789999999</v>
      </c>
      <c r="D8" s="86" t="s">
        <v>708</v>
      </c>
      <c r="E8" s="86" t="s">
        <v>709</v>
      </c>
    </row>
    <row r="9" spans="1:5" x14ac:dyDescent="0.2">
      <c r="A9" s="90">
        <v>3120</v>
      </c>
      <c r="B9" s="86" t="s">
        <v>595</v>
      </c>
      <c r="C9" s="91">
        <v>0</v>
      </c>
    </row>
    <row r="10" spans="1:5" x14ac:dyDescent="0.2">
      <c r="A10" s="90">
        <v>3130</v>
      </c>
      <c r="B10" s="86" t="s">
        <v>596</v>
      </c>
      <c r="C10" s="91">
        <v>0</v>
      </c>
    </row>
    <row r="12" spans="1:5" x14ac:dyDescent="0.2">
      <c r="A12" s="88" t="s">
        <v>266</v>
      </c>
      <c r="B12" s="88"/>
      <c r="C12" s="88"/>
      <c r="D12" s="88"/>
      <c r="E12" s="88"/>
    </row>
    <row r="13" spans="1:5" x14ac:dyDescent="0.2">
      <c r="A13" s="89" t="s">
        <v>233</v>
      </c>
      <c r="B13" s="89" t="s">
        <v>229</v>
      </c>
      <c r="C13" s="89" t="s">
        <v>230</v>
      </c>
      <c r="D13" s="89" t="s">
        <v>597</v>
      </c>
      <c r="E13" s="89"/>
    </row>
    <row r="14" spans="1:5" ht="22.5" x14ac:dyDescent="0.2">
      <c r="A14" s="90">
        <v>3210</v>
      </c>
      <c r="B14" s="86" t="s">
        <v>598</v>
      </c>
      <c r="C14" s="91">
        <v>2789724.3699999899</v>
      </c>
      <c r="E14" s="152" t="s">
        <v>710</v>
      </c>
    </row>
    <row r="15" spans="1:5" ht="22.5" x14ac:dyDescent="0.2">
      <c r="A15" s="90">
        <v>3220</v>
      </c>
      <c r="B15" s="86" t="s">
        <v>599</v>
      </c>
      <c r="C15" s="91">
        <v>14850924.99</v>
      </c>
      <c r="E15" s="152" t="s">
        <v>710</v>
      </c>
    </row>
    <row r="16" spans="1:5" x14ac:dyDescent="0.2">
      <c r="A16" s="90">
        <v>3230</v>
      </c>
      <c r="B16" s="86" t="s">
        <v>600</v>
      </c>
      <c r="C16" s="91">
        <v>0</v>
      </c>
      <c r="E16" s="152"/>
    </row>
    <row r="17" spans="1:3" x14ac:dyDescent="0.2">
      <c r="A17" s="90">
        <v>3231</v>
      </c>
      <c r="B17" s="86" t="s">
        <v>601</v>
      </c>
      <c r="C17" s="91">
        <v>0</v>
      </c>
    </row>
    <row r="18" spans="1:3" x14ac:dyDescent="0.2">
      <c r="A18" s="90">
        <v>3232</v>
      </c>
      <c r="B18" s="86" t="s">
        <v>602</v>
      </c>
      <c r="C18" s="91">
        <v>0</v>
      </c>
    </row>
    <row r="19" spans="1:3" x14ac:dyDescent="0.2">
      <c r="A19" s="90">
        <v>3233</v>
      </c>
      <c r="B19" s="86" t="s">
        <v>603</v>
      </c>
      <c r="C19" s="91">
        <v>0</v>
      </c>
    </row>
    <row r="20" spans="1:3" x14ac:dyDescent="0.2">
      <c r="A20" s="90">
        <v>3239</v>
      </c>
      <c r="B20" s="86" t="s">
        <v>604</v>
      </c>
      <c r="C20" s="91">
        <v>0</v>
      </c>
    </row>
    <row r="21" spans="1:3" x14ac:dyDescent="0.2">
      <c r="A21" s="90">
        <v>3240</v>
      </c>
      <c r="B21" s="86" t="s">
        <v>605</v>
      </c>
      <c r="C21" s="91">
        <v>0</v>
      </c>
    </row>
    <row r="22" spans="1:3" x14ac:dyDescent="0.2">
      <c r="A22" s="90">
        <v>3241</v>
      </c>
      <c r="B22" s="86" t="s">
        <v>606</v>
      </c>
      <c r="C22" s="91">
        <v>0</v>
      </c>
    </row>
    <row r="23" spans="1:3" x14ac:dyDescent="0.2">
      <c r="A23" s="90">
        <v>3242</v>
      </c>
      <c r="B23" s="86" t="s">
        <v>607</v>
      </c>
      <c r="C23" s="91">
        <v>0</v>
      </c>
    </row>
    <row r="24" spans="1:3" x14ac:dyDescent="0.2">
      <c r="A24" s="90">
        <v>3243</v>
      </c>
      <c r="B24" s="86" t="s">
        <v>608</v>
      </c>
      <c r="C24" s="91">
        <v>0</v>
      </c>
    </row>
    <row r="25" spans="1:3" x14ac:dyDescent="0.2">
      <c r="A25" s="90">
        <v>3250</v>
      </c>
      <c r="B25" s="86" t="s">
        <v>609</v>
      </c>
      <c r="C25" s="91">
        <v>0</v>
      </c>
    </row>
    <row r="26" spans="1:3" x14ac:dyDescent="0.2">
      <c r="A26" s="90">
        <v>3251</v>
      </c>
      <c r="B26" s="86" t="s">
        <v>610</v>
      </c>
      <c r="C26" s="91">
        <v>0</v>
      </c>
    </row>
    <row r="27" spans="1:3" x14ac:dyDescent="0.2">
      <c r="A27" s="90">
        <v>3252</v>
      </c>
      <c r="B27" s="86" t="s">
        <v>611</v>
      </c>
      <c r="C27" s="91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B9"/>
  <sheetViews>
    <sheetView zoomScaleNormal="100" zoomScaleSheetLayoutView="110" workbookViewId="0">
      <selection activeCell="B2" sqref="B2"/>
    </sheetView>
  </sheetViews>
  <sheetFormatPr baseColWidth="10" defaultRowHeight="11.25" x14ac:dyDescent="0.2"/>
  <cols>
    <col min="1" max="1" width="11.42578125" style="34"/>
    <col min="2" max="2" width="124.28515625" style="3" customWidth="1"/>
    <col min="3" max="16384" width="11.42578125" style="3"/>
  </cols>
  <sheetData>
    <row r="2" spans="1:2" ht="15" customHeight="1" x14ac:dyDescent="0.2">
      <c r="A2" s="56" t="s">
        <v>282</v>
      </c>
      <c r="B2" s="53" t="s">
        <v>92</v>
      </c>
    </row>
    <row r="3" spans="1:2" x14ac:dyDescent="0.2">
      <c r="B3" s="33"/>
    </row>
    <row r="4" spans="1:2" ht="15" customHeight="1" x14ac:dyDescent="0.2">
      <c r="A4" s="64" t="s">
        <v>27</v>
      </c>
      <c r="B4" s="57" t="s">
        <v>125</v>
      </c>
    </row>
    <row r="5" spans="1:2" ht="15" customHeight="1" x14ac:dyDescent="0.2">
      <c r="A5" s="64" t="s">
        <v>29</v>
      </c>
      <c r="B5" s="57" t="s">
        <v>93</v>
      </c>
    </row>
    <row r="6" spans="1:2" ht="15" customHeight="1" x14ac:dyDescent="0.2">
      <c r="B6" s="57" t="s">
        <v>265</v>
      </c>
    </row>
    <row r="7" spans="1:2" ht="15" customHeight="1" x14ac:dyDescent="0.2">
      <c r="B7" s="57" t="s">
        <v>117</v>
      </c>
    </row>
    <row r="8" spans="1:2" ht="15" customHeight="1" x14ac:dyDescent="0.2">
      <c r="B8" s="58" t="s">
        <v>118</v>
      </c>
    </row>
    <row r="9" spans="1:2" x14ac:dyDescent="0.2">
      <c r="B9" s="3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94"/>
  <sheetViews>
    <sheetView view="pageBreakPreview" topLeftCell="A31" zoomScaleNormal="100" zoomScaleSheetLayoutView="100" workbookViewId="0">
      <selection activeCell="F66" sqref="F66:F67"/>
    </sheetView>
  </sheetViews>
  <sheetFormatPr baseColWidth="10" defaultColWidth="9.140625" defaultRowHeight="11.25" x14ac:dyDescent="0.2"/>
  <cols>
    <col min="1" max="1" width="18" style="86" customWidth="1"/>
    <col min="2" max="2" width="63.42578125" style="86" bestFit="1" customWidth="1"/>
    <col min="3" max="3" width="15.28515625" style="86" bestFit="1" customWidth="1"/>
    <col min="4" max="4" width="16.42578125" style="86" bestFit="1" customWidth="1"/>
    <col min="5" max="5" width="19.140625" style="86" customWidth="1"/>
    <col min="6" max="6" width="17.7109375" style="86" customWidth="1"/>
    <col min="7" max="7" width="19.140625" style="86" customWidth="1"/>
    <col min="8" max="8" width="10" style="86" bestFit="1" customWidth="1"/>
    <col min="9" max="10" width="9.140625" style="86" customWidth="1"/>
    <col min="11" max="11" width="10.85546875" style="86" bestFit="1" customWidth="1"/>
    <col min="12" max="16384" width="9.140625" style="86"/>
  </cols>
  <sheetData>
    <row r="1" spans="1:11" s="92" customFormat="1" ht="18.95" customHeight="1" x14ac:dyDescent="0.25">
      <c r="A1" s="189" t="str">
        <f>ESF!A1</f>
        <v>PATRONATO DE NOMBEROS DE LEON GTO.</v>
      </c>
      <c r="B1" s="189"/>
      <c r="C1" s="189"/>
      <c r="D1" s="84" t="s">
        <v>288</v>
      </c>
      <c r="E1" s="85">
        <f>ESF!H1</f>
        <v>2018</v>
      </c>
    </row>
    <row r="2" spans="1:11" s="92" customFormat="1" ht="18.95" customHeight="1" x14ac:dyDescent="0.25">
      <c r="A2" s="189" t="s">
        <v>612</v>
      </c>
      <c r="B2" s="189"/>
      <c r="C2" s="189"/>
      <c r="D2" s="84" t="s">
        <v>290</v>
      </c>
      <c r="E2" s="85" t="str">
        <f>ESF!H2</f>
        <v>Trimestral</v>
      </c>
    </row>
    <row r="3" spans="1:11" s="92" customFormat="1" ht="18.95" customHeight="1" x14ac:dyDescent="0.25">
      <c r="A3" s="189" t="str">
        <f>ESF!A3</f>
        <v>Correspondiente del 01 de Enero al 30 de Septiembre de 2018</v>
      </c>
      <c r="B3" s="189"/>
      <c r="C3" s="189"/>
      <c r="D3" s="84" t="s">
        <v>292</v>
      </c>
      <c r="E3" s="85">
        <f>ESF!H3</f>
        <v>1</v>
      </c>
    </row>
    <row r="4" spans="1:11" x14ac:dyDescent="0.2">
      <c r="A4" s="87" t="s">
        <v>293</v>
      </c>
      <c r="B4" s="88"/>
      <c r="C4" s="88"/>
      <c r="D4" s="88"/>
      <c r="E4" s="88"/>
    </row>
    <row r="5" spans="1:11" x14ac:dyDescent="0.2">
      <c r="F5" s="166"/>
      <c r="G5" s="166"/>
      <c r="H5" s="166"/>
      <c r="I5" s="166"/>
      <c r="J5" s="166"/>
      <c r="K5" s="166"/>
    </row>
    <row r="6" spans="1:11" x14ac:dyDescent="0.2">
      <c r="A6" s="88" t="s">
        <v>267</v>
      </c>
      <c r="B6" s="88"/>
      <c r="C6" s="88"/>
      <c r="D6" s="88"/>
      <c r="E6" s="88"/>
      <c r="F6" s="166"/>
      <c r="G6" s="166"/>
      <c r="H6" s="166"/>
      <c r="I6" s="166"/>
      <c r="J6" s="166"/>
      <c r="K6" s="166"/>
    </row>
    <row r="7" spans="1:11" x14ac:dyDescent="0.2">
      <c r="A7" s="89" t="s">
        <v>233</v>
      </c>
      <c r="B7" s="89" t="s">
        <v>229</v>
      </c>
      <c r="C7" s="89" t="s">
        <v>269</v>
      </c>
      <c r="D7" s="89" t="s">
        <v>270</v>
      </c>
      <c r="E7" s="89"/>
      <c r="F7" s="166"/>
      <c r="G7" s="166"/>
      <c r="H7" s="166"/>
      <c r="I7" s="166"/>
      <c r="J7" s="166"/>
      <c r="K7" s="166"/>
    </row>
    <row r="8" spans="1:11" x14ac:dyDescent="0.2">
      <c r="A8" s="168">
        <v>1111</v>
      </c>
      <c r="B8" s="86" t="s">
        <v>613</v>
      </c>
      <c r="C8" s="169">
        <f>SUM(C9:C12)</f>
        <v>9500</v>
      </c>
      <c r="D8" s="169">
        <f>SUM(D9:D12)</f>
        <v>9500</v>
      </c>
      <c r="E8" s="165">
        <f>SUM(E9:E12)</f>
        <v>0</v>
      </c>
      <c r="F8" s="166"/>
      <c r="G8" s="166"/>
      <c r="H8" s="167"/>
      <c r="I8" s="167"/>
      <c r="J8" s="167"/>
      <c r="K8" s="167"/>
    </row>
    <row r="9" spans="1:11" x14ac:dyDescent="0.2">
      <c r="A9" s="86" t="s">
        <v>711</v>
      </c>
      <c r="B9" s="86" t="s">
        <v>712</v>
      </c>
      <c r="C9" s="167">
        <v>4000</v>
      </c>
      <c r="D9" s="167">
        <v>4000</v>
      </c>
      <c r="E9" s="91">
        <f>+C9-D9</f>
        <v>0</v>
      </c>
      <c r="F9" s="166"/>
      <c r="G9" s="166"/>
      <c r="H9" s="167"/>
      <c r="I9" s="167"/>
      <c r="J9" s="167"/>
      <c r="K9" s="167"/>
    </row>
    <row r="10" spans="1:11" x14ac:dyDescent="0.2">
      <c r="A10" s="86" t="s">
        <v>713</v>
      </c>
      <c r="B10" s="86" t="s">
        <v>714</v>
      </c>
      <c r="C10" s="167">
        <v>2000</v>
      </c>
      <c r="D10" s="167">
        <v>2000</v>
      </c>
      <c r="E10" s="91">
        <f>+C10-D10</f>
        <v>0</v>
      </c>
      <c r="F10" s="166"/>
      <c r="G10" s="166"/>
      <c r="H10" s="167"/>
      <c r="I10" s="167"/>
      <c r="J10" s="167"/>
      <c r="K10" s="167"/>
    </row>
    <row r="11" spans="1:11" x14ac:dyDescent="0.2">
      <c r="A11" s="86" t="s">
        <v>715</v>
      </c>
      <c r="B11" s="86" t="s">
        <v>716</v>
      </c>
      <c r="C11" s="167">
        <v>2500</v>
      </c>
      <c r="D11" s="167">
        <v>2500</v>
      </c>
      <c r="E11" s="91">
        <f>+C11-D11</f>
        <v>0</v>
      </c>
      <c r="F11" s="166"/>
      <c r="G11" s="166"/>
      <c r="H11" s="167"/>
      <c r="I11" s="167"/>
      <c r="J11" s="167"/>
      <c r="K11" s="167"/>
    </row>
    <row r="12" spans="1:11" x14ac:dyDescent="0.2">
      <c r="A12" s="86" t="s">
        <v>717</v>
      </c>
      <c r="B12" s="86" t="s">
        <v>718</v>
      </c>
      <c r="C12" s="167">
        <v>1000</v>
      </c>
      <c r="D12" s="167">
        <v>1000</v>
      </c>
      <c r="E12" s="91">
        <f>+C12-D12</f>
        <v>0</v>
      </c>
      <c r="F12" s="166"/>
      <c r="G12" s="166"/>
      <c r="H12" s="167"/>
      <c r="I12" s="167"/>
      <c r="J12" s="167"/>
      <c r="K12" s="167"/>
    </row>
    <row r="13" spans="1:11" x14ac:dyDescent="0.2">
      <c r="A13" s="168">
        <v>1112</v>
      </c>
      <c r="B13" s="86" t="s">
        <v>614</v>
      </c>
      <c r="C13" s="169">
        <f>SUM(C14:C17)</f>
        <v>13238433.030000001</v>
      </c>
      <c r="D13" s="169">
        <f>SUM(D14:D17)</f>
        <v>4723424.37</v>
      </c>
      <c r="E13" s="165">
        <f>SUM(E14:E17)</f>
        <v>8515008.6600000001</v>
      </c>
      <c r="F13" s="166"/>
      <c r="G13" s="166"/>
      <c r="H13" s="167"/>
      <c r="I13" s="167"/>
      <c r="J13" s="167"/>
      <c r="K13" s="167"/>
    </row>
    <row r="14" spans="1:11" x14ac:dyDescent="0.2">
      <c r="A14" s="166" t="s">
        <v>719</v>
      </c>
      <c r="B14" s="166" t="s">
        <v>720</v>
      </c>
      <c r="C14" s="167">
        <v>2961681.6</v>
      </c>
      <c r="D14" s="167">
        <v>1335077.3600000001</v>
      </c>
      <c r="E14" s="91">
        <f t="shared" ref="E14:E22" si="0">+C14-D14</f>
        <v>1626604.24</v>
      </c>
      <c r="F14" s="166"/>
      <c r="G14" s="166"/>
      <c r="H14" s="167"/>
      <c r="I14" s="167"/>
      <c r="J14" s="167"/>
      <c r="K14" s="167"/>
    </row>
    <row r="15" spans="1:11" x14ac:dyDescent="0.2">
      <c r="A15" s="166" t="s">
        <v>721</v>
      </c>
      <c r="B15" s="166" t="s">
        <v>722</v>
      </c>
      <c r="C15" s="167">
        <v>6238188.3600000003</v>
      </c>
      <c r="D15" s="167">
        <v>2168830.94</v>
      </c>
      <c r="E15" s="91">
        <f t="shared" si="0"/>
        <v>4069357.4200000004</v>
      </c>
      <c r="F15" s="166"/>
      <c r="G15" s="166"/>
      <c r="H15" s="167"/>
      <c r="I15" s="167"/>
      <c r="J15" s="167"/>
      <c r="K15" s="167"/>
    </row>
    <row r="16" spans="1:11" x14ac:dyDescent="0.2">
      <c r="A16" s="166" t="s">
        <v>723</v>
      </c>
      <c r="B16" s="166" t="s">
        <v>724</v>
      </c>
      <c r="C16" s="167">
        <v>4007000</v>
      </c>
      <c r="D16" s="167">
        <v>807000</v>
      </c>
      <c r="E16" s="91">
        <f t="shared" si="0"/>
        <v>3200000</v>
      </c>
      <c r="F16" s="166"/>
      <c r="G16" s="166"/>
      <c r="H16" s="167"/>
      <c r="I16" s="167"/>
      <c r="J16" s="167"/>
      <c r="K16" s="167"/>
    </row>
    <row r="17" spans="1:12" x14ac:dyDescent="0.2">
      <c r="A17" s="166" t="s">
        <v>725</v>
      </c>
      <c r="B17" s="166" t="s">
        <v>726</v>
      </c>
      <c r="C17" s="167">
        <v>31563.07</v>
      </c>
      <c r="D17" s="167">
        <v>412516.07</v>
      </c>
      <c r="E17" s="91">
        <f t="shared" si="0"/>
        <v>-380953</v>
      </c>
      <c r="F17" s="166"/>
      <c r="G17" s="166"/>
      <c r="H17" s="167"/>
      <c r="I17" s="167"/>
      <c r="J17" s="167"/>
      <c r="K17" s="167"/>
    </row>
    <row r="18" spans="1:12" x14ac:dyDescent="0.2">
      <c r="A18" s="170">
        <v>1113</v>
      </c>
      <c r="B18" s="166" t="s">
        <v>615</v>
      </c>
      <c r="C18" s="167">
        <v>0</v>
      </c>
      <c r="D18" s="167">
        <v>0</v>
      </c>
      <c r="E18" s="91">
        <f t="shared" si="0"/>
        <v>0</v>
      </c>
      <c r="F18" s="166"/>
      <c r="G18" s="166"/>
      <c r="H18" s="167"/>
      <c r="I18" s="167"/>
      <c r="J18" s="167"/>
      <c r="K18" s="167"/>
    </row>
    <row r="19" spans="1:12" x14ac:dyDescent="0.2">
      <c r="A19" s="90">
        <v>1114</v>
      </c>
      <c r="B19" s="86" t="s">
        <v>294</v>
      </c>
      <c r="C19" s="91">
        <v>0</v>
      </c>
      <c r="D19" s="91">
        <v>0</v>
      </c>
      <c r="E19" s="91">
        <f t="shared" si="0"/>
        <v>0</v>
      </c>
      <c r="F19" s="166"/>
      <c r="G19" s="166"/>
      <c r="H19" s="167"/>
      <c r="I19" s="167"/>
      <c r="J19" s="167"/>
      <c r="K19" s="167"/>
    </row>
    <row r="20" spans="1:12" x14ac:dyDescent="0.2">
      <c r="A20" s="90">
        <v>1115</v>
      </c>
      <c r="B20" s="86" t="s">
        <v>295</v>
      </c>
      <c r="C20" s="91">
        <v>0</v>
      </c>
      <c r="D20" s="91">
        <v>0</v>
      </c>
      <c r="E20" s="91">
        <f t="shared" si="0"/>
        <v>0</v>
      </c>
      <c r="F20" s="166"/>
      <c r="G20" s="166"/>
      <c r="H20" s="167"/>
      <c r="I20" s="167"/>
      <c r="J20" s="167"/>
      <c r="K20" s="167"/>
    </row>
    <row r="21" spans="1:12" x14ac:dyDescent="0.2">
      <c r="A21" s="90">
        <v>1116</v>
      </c>
      <c r="B21" s="86" t="s">
        <v>616</v>
      </c>
      <c r="C21" s="91">
        <v>0</v>
      </c>
      <c r="D21" s="91">
        <v>0</v>
      </c>
      <c r="E21" s="91">
        <f t="shared" si="0"/>
        <v>0</v>
      </c>
      <c r="F21" s="166"/>
      <c r="G21" s="166"/>
      <c r="H21" s="167"/>
      <c r="I21" s="167"/>
      <c r="J21" s="167"/>
      <c r="K21" s="167"/>
    </row>
    <row r="22" spans="1:12" x14ac:dyDescent="0.2">
      <c r="A22" s="90">
        <v>1119</v>
      </c>
      <c r="B22" s="86" t="s">
        <v>617</v>
      </c>
      <c r="C22" s="91">
        <v>0</v>
      </c>
      <c r="D22" s="91">
        <v>0</v>
      </c>
      <c r="E22" s="91">
        <f t="shared" si="0"/>
        <v>0</v>
      </c>
      <c r="F22" s="166"/>
      <c r="G22" s="166"/>
      <c r="H22" s="167"/>
      <c r="I22" s="167"/>
      <c r="J22" s="167"/>
      <c r="K22" s="167"/>
    </row>
    <row r="23" spans="1:12" x14ac:dyDescent="0.2">
      <c r="A23" s="90">
        <v>1110</v>
      </c>
      <c r="B23" s="86" t="s">
        <v>618</v>
      </c>
      <c r="C23" s="165">
        <f>+C8+C13</f>
        <v>13247933.030000001</v>
      </c>
      <c r="D23" s="165">
        <f>+D8+D13</f>
        <v>4732924.37</v>
      </c>
      <c r="E23" s="165">
        <f>+E8+E13</f>
        <v>8515008.6600000001</v>
      </c>
      <c r="F23" s="166"/>
      <c r="G23" s="166"/>
      <c r="H23" s="167"/>
      <c r="I23" s="167"/>
      <c r="J23" s="167"/>
      <c r="K23" s="167"/>
    </row>
    <row r="24" spans="1:12" x14ac:dyDescent="0.2">
      <c r="F24" s="166"/>
      <c r="G24" s="166"/>
      <c r="H24" s="167"/>
      <c r="I24" s="167"/>
      <c r="J24" s="167"/>
      <c r="K24" s="167"/>
    </row>
    <row r="26" spans="1:12" x14ac:dyDescent="0.2">
      <c r="A26" s="88" t="s">
        <v>268</v>
      </c>
      <c r="B26" s="88"/>
      <c r="C26" s="88"/>
      <c r="D26" s="88"/>
      <c r="E26" s="88"/>
    </row>
    <row r="27" spans="1:12" x14ac:dyDescent="0.2">
      <c r="A27" s="89" t="s">
        <v>233</v>
      </c>
      <c r="B27" s="89" t="s">
        <v>229</v>
      </c>
      <c r="C27" s="89" t="s">
        <v>230</v>
      </c>
      <c r="D27" s="89" t="s">
        <v>619</v>
      </c>
      <c r="E27" s="89" t="s">
        <v>271</v>
      </c>
    </row>
    <row r="28" spans="1:12" x14ac:dyDescent="0.2">
      <c r="A28" s="90">
        <v>1230</v>
      </c>
      <c r="B28" s="86" t="s">
        <v>328</v>
      </c>
      <c r="C28" s="91">
        <v>0</v>
      </c>
      <c r="F28" s="166"/>
      <c r="G28" s="166"/>
      <c r="H28" s="166"/>
      <c r="I28" s="166"/>
      <c r="J28" s="166"/>
      <c r="K28" s="166"/>
      <c r="L28" s="166"/>
    </row>
    <row r="29" spans="1:12" x14ac:dyDescent="0.2">
      <c r="A29" s="90">
        <v>1231</v>
      </c>
      <c r="B29" s="86" t="s">
        <v>329</v>
      </c>
      <c r="C29" s="91">
        <v>0</v>
      </c>
      <c r="F29" s="166"/>
      <c r="G29" s="166"/>
      <c r="H29" s="166"/>
      <c r="I29" s="166"/>
      <c r="J29" s="166"/>
      <c r="K29" s="166"/>
      <c r="L29" s="166"/>
    </row>
    <row r="30" spans="1:12" x14ac:dyDescent="0.2">
      <c r="A30" s="90">
        <v>1232</v>
      </c>
      <c r="B30" s="86" t="s">
        <v>330</v>
      </c>
      <c r="C30" s="91">
        <v>0</v>
      </c>
      <c r="F30" s="166"/>
      <c r="G30" s="166"/>
      <c r="H30" s="166"/>
      <c r="I30" s="166"/>
      <c r="J30" s="166"/>
      <c r="K30" s="166"/>
      <c r="L30" s="166"/>
    </row>
    <row r="31" spans="1:12" x14ac:dyDescent="0.2">
      <c r="A31" s="90">
        <v>1233</v>
      </c>
      <c r="B31" s="86" t="s">
        <v>331</v>
      </c>
      <c r="C31" s="91">
        <v>0</v>
      </c>
      <c r="F31" s="166"/>
      <c r="G31" s="166"/>
      <c r="H31" s="166"/>
      <c r="I31" s="166"/>
      <c r="J31" s="166"/>
      <c r="K31" s="166"/>
      <c r="L31" s="166"/>
    </row>
    <row r="32" spans="1:12" x14ac:dyDescent="0.2">
      <c r="A32" s="90">
        <v>1234</v>
      </c>
      <c r="B32" s="86" t="s">
        <v>332</v>
      </c>
      <c r="C32" s="91">
        <v>0</v>
      </c>
      <c r="F32" s="166"/>
      <c r="G32" s="166"/>
      <c r="H32" s="166"/>
      <c r="I32" s="166"/>
      <c r="J32" s="166"/>
      <c r="K32" s="166"/>
      <c r="L32" s="166"/>
    </row>
    <row r="33" spans="1:12" x14ac:dyDescent="0.2">
      <c r="A33" s="90">
        <v>1235</v>
      </c>
      <c r="B33" s="86" t="s">
        <v>333</v>
      </c>
      <c r="C33" s="91">
        <v>0</v>
      </c>
      <c r="F33" s="166"/>
      <c r="G33" s="166"/>
      <c r="H33" s="166"/>
      <c r="I33" s="166"/>
      <c r="J33" s="166"/>
      <c r="K33" s="166"/>
      <c r="L33" s="166"/>
    </row>
    <row r="34" spans="1:12" x14ac:dyDescent="0.2">
      <c r="A34" s="90">
        <v>1236</v>
      </c>
      <c r="B34" s="86" t="s">
        <v>334</v>
      </c>
      <c r="C34" s="91">
        <v>0</v>
      </c>
      <c r="F34" s="166"/>
      <c r="G34" s="166"/>
      <c r="H34" s="166"/>
      <c r="I34" s="166"/>
      <c r="J34" s="166"/>
      <c r="K34" s="166"/>
      <c r="L34" s="166"/>
    </row>
    <row r="35" spans="1:12" x14ac:dyDescent="0.2">
      <c r="A35" s="90">
        <v>1239</v>
      </c>
      <c r="B35" s="86" t="s">
        <v>335</v>
      </c>
      <c r="C35" s="91">
        <v>0</v>
      </c>
      <c r="F35" s="166"/>
      <c r="G35" s="166"/>
      <c r="H35" s="166"/>
      <c r="I35" s="166"/>
      <c r="J35" s="166"/>
      <c r="K35" s="166"/>
      <c r="L35" s="166"/>
    </row>
    <row r="36" spans="1:12" x14ac:dyDescent="0.2">
      <c r="A36" s="90">
        <v>1240</v>
      </c>
      <c r="B36" s="86" t="s">
        <v>336</v>
      </c>
      <c r="C36" s="165">
        <f>+C37+C41+C42+C43+C45+C47+C49+C50</f>
        <v>2232794.29</v>
      </c>
      <c r="D36" s="165">
        <f t="shared" ref="D36:E36" si="1">+D37+D41+D42+D43+D45+D47+D49+D50</f>
        <v>0</v>
      </c>
      <c r="E36" s="165">
        <f t="shared" si="1"/>
        <v>2232794.29</v>
      </c>
    </row>
    <row r="37" spans="1:12" x14ac:dyDescent="0.2">
      <c r="A37" s="90">
        <v>1241</v>
      </c>
      <c r="B37" s="86" t="s">
        <v>337</v>
      </c>
      <c r="C37" s="165">
        <f>SUM(C38:C40)</f>
        <v>137779.63999999998</v>
      </c>
      <c r="D37" s="165">
        <f t="shared" ref="D37:E37" si="2">SUM(D38:D40)</f>
        <v>0</v>
      </c>
      <c r="E37" s="165">
        <f t="shared" si="2"/>
        <v>137779.63999999998</v>
      </c>
    </row>
    <row r="38" spans="1:12" x14ac:dyDescent="0.2">
      <c r="A38" s="168" t="s">
        <v>649</v>
      </c>
      <c r="B38" s="86" t="s">
        <v>648</v>
      </c>
      <c r="C38" s="167">
        <v>31762.400000000001</v>
      </c>
      <c r="D38" s="86">
        <v>0</v>
      </c>
      <c r="E38" s="164">
        <v>31762.400000000001</v>
      </c>
    </row>
    <row r="39" spans="1:12" x14ac:dyDescent="0.2">
      <c r="A39" s="168" t="s">
        <v>651</v>
      </c>
      <c r="B39" s="86" t="s">
        <v>650</v>
      </c>
      <c r="C39" s="167">
        <v>83457.59</v>
      </c>
      <c r="D39" s="86">
        <v>0</v>
      </c>
      <c r="E39" s="164">
        <v>83457.59</v>
      </c>
    </row>
    <row r="40" spans="1:12" x14ac:dyDescent="0.2">
      <c r="A40" s="168" t="s">
        <v>653</v>
      </c>
      <c r="B40" s="86" t="s">
        <v>652</v>
      </c>
      <c r="C40" s="167">
        <v>22559.65</v>
      </c>
      <c r="D40" s="86">
        <v>0</v>
      </c>
      <c r="E40" s="164">
        <v>22559.65</v>
      </c>
    </row>
    <row r="41" spans="1:12" x14ac:dyDescent="0.2">
      <c r="A41" s="90">
        <v>1242</v>
      </c>
      <c r="B41" s="86" t="s">
        <v>338</v>
      </c>
      <c r="C41" s="91">
        <v>0</v>
      </c>
    </row>
    <row r="42" spans="1:12" x14ac:dyDescent="0.2">
      <c r="A42" s="90">
        <v>1243</v>
      </c>
      <c r="B42" s="86" t="s">
        <v>339</v>
      </c>
      <c r="C42" s="91">
        <v>0</v>
      </c>
    </row>
    <row r="43" spans="1:12" x14ac:dyDescent="0.2">
      <c r="A43" s="90">
        <v>1244</v>
      </c>
      <c r="B43" s="86" t="s">
        <v>340</v>
      </c>
      <c r="C43" s="91">
        <f>SUM(C44)</f>
        <v>1896671.05</v>
      </c>
      <c r="E43" s="91">
        <f>SUM(E44)</f>
        <v>1896671.05</v>
      </c>
    </row>
    <row r="44" spans="1:12" x14ac:dyDescent="0.2">
      <c r="A44" s="90" t="s">
        <v>664</v>
      </c>
      <c r="B44" s="86" t="s">
        <v>663</v>
      </c>
      <c r="C44" s="167">
        <v>1896671.05</v>
      </c>
      <c r="E44" s="91">
        <v>1896671.05</v>
      </c>
    </row>
    <row r="45" spans="1:12" x14ac:dyDescent="0.2">
      <c r="A45" s="90">
        <v>1245</v>
      </c>
      <c r="B45" s="86" t="s">
        <v>341</v>
      </c>
      <c r="C45" s="165">
        <f>SUM(C46)</f>
        <v>185163.6</v>
      </c>
      <c r="D45" s="165">
        <v>0</v>
      </c>
      <c r="E45" s="165">
        <f>SUM(E46)</f>
        <v>185163.6</v>
      </c>
    </row>
    <row r="46" spans="1:12" x14ac:dyDescent="0.2">
      <c r="A46" s="90" t="s">
        <v>666</v>
      </c>
      <c r="B46" s="86" t="s">
        <v>665</v>
      </c>
      <c r="C46" s="182">
        <v>185163.6</v>
      </c>
      <c r="D46" s="165"/>
      <c r="E46" s="165">
        <v>185163.6</v>
      </c>
    </row>
    <row r="47" spans="1:12" x14ac:dyDescent="0.2">
      <c r="A47" s="90">
        <v>1246</v>
      </c>
      <c r="B47" s="86" t="s">
        <v>342</v>
      </c>
      <c r="C47" s="165">
        <f>SUM(C48)</f>
        <v>13180</v>
      </c>
      <c r="D47" s="165">
        <f t="shared" ref="D47:E47" si="3">SUM(D48)</f>
        <v>0</v>
      </c>
      <c r="E47" s="165">
        <f t="shared" si="3"/>
        <v>13180</v>
      </c>
    </row>
    <row r="48" spans="1:12" x14ac:dyDescent="0.2">
      <c r="A48" s="168" t="s">
        <v>672</v>
      </c>
      <c r="B48" s="86" t="s">
        <v>671</v>
      </c>
      <c r="C48" s="167">
        <v>13180</v>
      </c>
      <c r="D48" s="86">
        <v>0</v>
      </c>
      <c r="E48" s="164">
        <v>13180</v>
      </c>
    </row>
    <row r="49" spans="1:5" x14ac:dyDescent="0.2">
      <c r="A49" s="90">
        <v>1247</v>
      </c>
      <c r="B49" s="86" t="s">
        <v>343</v>
      </c>
      <c r="C49" s="91">
        <v>0</v>
      </c>
    </row>
    <row r="50" spans="1:5" x14ac:dyDescent="0.2">
      <c r="A50" s="90">
        <v>1248</v>
      </c>
      <c r="B50" s="86" t="s">
        <v>344</v>
      </c>
      <c r="C50" s="91">
        <v>0</v>
      </c>
    </row>
    <row r="51" spans="1:5" x14ac:dyDescent="0.2">
      <c r="A51" s="90">
        <v>1250</v>
      </c>
      <c r="B51" s="86" t="s">
        <v>346</v>
      </c>
      <c r="C51" s="91">
        <v>0</v>
      </c>
    </row>
    <row r="52" spans="1:5" x14ac:dyDescent="0.2">
      <c r="A52" s="90">
        <v>1251</v>
      </c>
      <c r="B52" s="86" t="s">
        <v>347</v>
      </c>
      <c r="C52" s="91">
        <v>0</v>
      </c>
    </row>
    <row r="53" spans="1:5" x14ac:dyDescent="0.2">
      <c r="A53" s="90">
        <v>1252</v>
      </c>
      <c r="B53" s="86" t="s">
        <v>348</v>
      </c>
      <c r="C53" s="91">
        <v>0</v>
      </c>
    </row>
    <row r="54" spans="1:5" x14ac:dyDescent="0.2">
      <c r="A54" s="90">
        <v>1253</v>
      </c>
      <c r="B54" s="86" t="s">
        <v>349</v>
      </c>
      <c r="C54" s="91">
        <v>0</v>
      </c>
    </row>
    <row r="55" spans="1:5" x14ac:dyDescent="0.2">
      <c r="A55" s="90">
        <v>1254</v>
      </c>
      <c r="B55" s="86" t="s">
        <v>350</v>
      </c>
      <c r="C55" s="91">
        <v>0</v>
      </c>
    </row>
    <row r="56" spans="1:5" x14ac:dyDescent="0.2">
      <c r="A56" s="90">
        <v>1259</v>
      </c>
      <c r="B56" s="86" t="s">
        <v>351</v>
      </c>
      <c r="C56" s="91">
        <v>0</v>
      </c>
    </row>
    <row r="58" spans="1:5" x14ac:dyDescent="0.2">
      <c r="A58" s="88" t="s">
        <v>276</v>
      </c>
      <c r="B58" s="88"/>
      <c r="C58" s="88"/>
      <c r="D58" s="88"/>
      <c r="E58" s="88"/>
    </row>
    <row r="59" spans="1:5" x14ac:dyDescent="0.2">
      <c r="A59" s="89" t="s">
        <v>233</v>
      </c>
      <c r="B59" s="89" t="s">
        <v>229</v>
      </c>
      <c r="C59" s="89" t="s">
        <v>269</v>
      </c>
      <c r="D59" s="89" t="s">
        <v>270</v>
      </c>
      <c r="E59" s="89"/>
    </row>
    <row r="60" spans="1:5" x14ac:dyDescent="0.2">
      <c r="A60" s="90">
        <v>5500</v>
      </c>
      <c r="B60" s="86" t="s">
        <v>565</v>
      </c>
      <c r="C60" s="91">
        <v>0</v>
      </c>
      <c r="D60" s="91">
        <v>0</v>
      </c>
    </row>
    <row r="61" spans="1:5" x14ac:dyDescent="0.2">
      <c r="A61" s="90">
        <v>5510</v>
      </c>
      <c r="B61" s="86" t="s">
        <v>566</v>
      </c>
      <c r="C61" s="91">
        <v>0</v>
      </c>
      <c r="D61" s="91">
        <v>0</v>
      </c>
    </row>
    <row r="62" spans="1:5" x14ac:dyDescent="0.2">
      <c r="A62" s="90">
        <v>5511</v>
      </c>
      <c r="B62" s="86" t="s">
        <v>567</v>
      </c>
      <c r="C62" s="91">
        <v>0</v>
      </c>
      <c r="D62" s="91">
        <v>0</v>
      </c>
    </row>
    <row r="63" spans="1:5" x14ac:dyDescent="0.2">
      <c r="A63" s="90">
        <v>5512</v>
      </c>
      <c r="B63" s="86" t="s">
        <v>568</v>
      </c>
      <c r="C63" s="91">
        <v>0</v>
      </c>
      <c r="D63" s="91">
        <v>0</v>
      </c>
    </row>
    <row r="64" spans="1:5" x14ac:dyDescent="0.2">
      <c r="A64" s="90">
        <v>5513</v>
      </c>
      <c r="B64" s="86" t="s">
        <v>569</v>
      </c>
      <c r="C64" s="167">
        <v>50861.67</v>
      </c>
      <c r="D64" s="167">
        <v>50861.67</v>
      </c>
    </row>
    <row r="65" spans="1:7" x14ac:dyDescent="0.2">
      <c r="A65" s="90">
        <v>5514</v>
      </c>
      <c r="B65" s="86" t="s">
        <v>570</v>
      </c>
      <c r="C65" s="167">
        <v>0</v>
      </c>
      <c r="D65" s="167">
        <v>0</v>
      </c>
    </row>
    <row r="66" spans="1:7" x14ac:dyDescent="0.2">
      <c r="A66" s="90">
        <v>5515</v>
      </c>
      <c r="B66" s="86" t="s">
        <v>571</v>
      </c>
      <c r="C66" s="167">
        <v>34640603.68</v>
      </c>
      <c r="D66" s="167">
        <v>27664870.09</v>
      </c>
      <c r="E66" s="171"/>
      <c r="F66" s="91"/>
      <c r="G66" s="91"/>
    </row>
    <row r="67" spans="1:7" x14ac:dyDescent="0.2">
      <c r="A67" s="90">
        <v>5516</v>
      </c>
      <c r="B67" s="86" t="s">
        <v>572</v>
      </c>
      <c r="C67" s="167">
        <v>0</v>
      </c>
      <c r="D67" s="167">
        <v>0</v>
      </c>
      <c r="F67" s="91"/>
    </row>
    <row r="68" spans="1:7" x14ac:dyDescent="0.2">
      <c r="A68" s="90">
        <v>5517</v>
      </c>
      <c r="B68" s="86" t="s">
        <v>573</v>
      </c>
      <c r="C68" s="167">
        <v>236.16</v>
      </c>
      <c r="D68" s="167">
        <v>236.16</v>
      </c>
      <c r="F68" s="91"/>
    </row>
    <row r="69" spans="1:7" x14ac:dyDescent="0.2">
      <c r="A69" s="90">
        <v>5518</v>
      </c>
      <c r="B69" s="86" t="s">
        <v>132</v>
      </c>
      <c r="C69" s="167">
        <v>0</v>
      </c>
      <c r="D69" s="167">
        <v>0</v>
      </c>
    </row>
    <row r="70" spans="1:7" x14ac:dyDescent="0.2">
      <c r="A70" s="90">
        <v>5520</v>
      </c>
      <c r="B70" s="86" t="s">
        <v>131</v>
      </c>
      <c r="C70" s="91">
        <v>0</v>
      </c>
      <c r="D70" s="91">
        <v>0</v>
      </c>
    </row>
    <row r="71" spans="1:7" x14ac:dyDescent="0.2">
      <c r="A71" s="90">
        <v>5521</v>
      </c>
      <c r="B71" s="86" t="s">
        <v>574</v>
      </c>
      <c r="C71" s="91">
        <v>0</v>
      </c>
      <c r="D71" s="91">
        <v>0</v>
      </c>
    </row>
    <row r="72" spans="1:7" x14ac:dyDescent="0.2">
      <c r="A72" s="90">
        <v>5522</v>
      </c>
      <c r="B72" s="86" t="s">
        <v>575</v>
      </c>
      <c r="C72" s="91">
        <v>0</v>
      </c>
      <c r="D72" s="91">
        <v>0</v>
      </c>
    </row>
    <row r="73" spans="1:7" x14ac:dyDescent="0.2">
      <c r="A73" s="90">
        <v>5530</v>
      </c>
      <c r="B73" s="86" t="s">
        <v>576</v>
      </c>
      <c r="C73" s="91">
        <v>0</v>
      </c>
      <c r="D73" s="91">
        <v>0</v>
      </c>
    </row>
    <row r="74" spans="1:7" x14ac:dyDescent="0.2">
      <c r="A74" s="90">
        <v>5531</v>
      </c>
      <c r="B74" s="86" t="s">
        <v>577</v>
      </c>
      <c r="C74" s="91">
        <v>0</v>
      </c>
      <c r="D74" s="91">
        <v>0</v>
      </c>
    </row>
    <row r="75" spans="1:7" x14ac:dyDescent="0.2">
      <c r="A75" s="90">
        <v>5532</v>
      </c>
      <c r="B75" s="86" t="s">
        <v>578</v>
      </c>
      <c r="C75" s="91">
        <v>0</v>
      </c>
      <c r="D75" s="91">
        <v>0</v>
      </c>
    </row>
    <row r="76" spans="1:7" x14ac:dyDescent="0.2">
      <c r="A76" s="90">
        <v>5533</v>
      </c>
      <c r="B76" s="86" t="s">
        <v>579</v>
      </c>
      <c r="C76" s="91">
        <v>0</v>
      </c>
      <c r="D76" s="91">
        <v>0</v>
      </c>
    </row>
    <row r="77" spans="1:7" x14ac:dyDescent="0.2">
      <c r="A77" s="90">
        <v>5534</v>
      </c>
      <c r="B77" s="86" t="s">
        <v>580</v>
      </c>
      <c r="C77" s="91">
        <v>0</v>
      </c>
      <c r="D77" s="91">
        <v>0</v>
      </c>
    </row>
    <row r="78" spans="1:7" x14ac:dyDescent="0.2">
      <c r="A78" s="90">
        <v>5535</v>
      </c>
      <c r="B78" s="86" t="s">
        <v>581</v>
      </c>
      <c r="C78" s="91">
        <v>0</v>
      </c>
      <c r="D78" s="91">
        <v>0</v>
      </c>
    </row>
    <row r="79" spans="1:7" x14ac:dyDescent="0.2">
      <c r="A79" s="90">
        <v>5540</v>
      </c>
      <c r="B79" s="86" t="s">
        <v>582</v>
      </c>
      <c r="C79" s="91">
        <v>0</v>
      </c>
      <c r="D79" s="91">
        <v>0</v>
      </c>
    </row>
    <row r="80" spans="1:7" x14ac:dyDescent="0.2">
      <c r="A80" s="90">
        <v>5541</v>
      </c>
      <c r="B80" s="86" t="s">
        <v>582</v>
      </c>
      <c r="C80" s="91">
        <v>0</v>
      </c>
      <c r="D80" s="91">
        <v>0</v>
      </c>
    </row>
    <row r="81" spans="1:4" x14ac:dyDescent="0.2">
      <c r="A81" s="90">
        <v>5550</v>
      </c>
      <c r="B81" s="86" t="s">
        <v>583</v>
      </c>
      <c r="C81" s="91">
        <v>0</v>
      </c>
      <c r="D81" s="91">
        <v>0</v>
      </c>
    </row>
    <row r="82" spans="1:4" x14ac:dyDescent="0.2">
      <c r="A82" s="90">
        <v>5551</v>
      </c>
      <c r="B82" s="86" t="s">
        <v>583</v>
      </c>
      <c r="C82" s="91">
        <v>0</v>
      </c>
      <c r="D82" s="91">
        <v>0</v>
      </c>
    </row>
    <row r="83" spans="1:4" x14ac:dyDescent="0.2">
      <c r="A83" s="90">
        <v>5590</v>
      </c>
      <c r="B83" s="86" t="s">
        <v>584</v>
      </c>
      <c r="C83" s="91">
        <v>0</v>
      </c>
      <c r="D83" s="91">
        <v>0</v>
      </c>
    </row>
    <row r="84" spans="1:4" x14ac:dyDescent="0.2">
      <c r="A84" s="90">
        <v>5591</v>
      </c>
      <c r="B84" s="86" t="s">
        <v>585</v>
      </c>
      <c r="C84" s="91">
        <v>0</v>
      </c>
      <c r="D84" s="91">
        <v>0</v>
      </c>
    </row>
    <row r="85" spans="1:4" x14ac:dyDescent="0.2">
      <c r="A85" s="90">
        <v>5592</v>
      </c>
      <c r="B85" s="86" t="s">
        <v>586</v>
      </c>
      <c r="C85" s="91">
        <v>0</v>
      </c>
      <c r="D85" s="91">
        <v>0</v>
      </c>
    </row>
    <row r="86" spans="1:4" x14ac:dyDescent="0.2">
      <c r="A86" s="90">
        <v>5593</v>
      </c>
      <c r="B86" s="86" t="s">
        <v>587</v>
      </c>
      <c r="C86" s="91">
        <v>0</v>
      </c>
      <c r="D86" s="91">
        <v>0</v>
      </c>
    </row>
    <row r="87" spans="1:4" x14ac:dyDescent="0.2">
      <c r="A87" s="90">
        <v>5594</v>
      </c>
      <c r="B87" s="86" t="s">
        <v>588</v>
      </c>
      <c r="C87" s="91">
        <v>0</v>
      </c>
      <c r="D87" s="91">
        <v>0</v>
      </c>
    </row>
    <row r="88" spans="1:4" x14ac:dyDescent="0.2">
      <c r="A88" s="90">
        <v>5595</v>
      </c>
      <c r="B88" s="86" t="s">
        <v>589</v>
      </c>
      <c r="C88" s="91">
        <v>0</v>
      </c>
      <c r="D88" s="91">
        <v>0</v>
      </c>
    </row>
    <row r="89" spans="1:4" x14ac:dyDescent="0.2">
      <c r="A89" s="90">
        <v>5596</v>
      </c>
      <c r="B89" s="86" t="s">
        <v>482</v>
      </c>
      <c r="C89" s="91">
        <v>0</v>
      </c>
      <c r="D89" s="91">
        <v>0</v>
      </c>
    </row>
    <row r="90" spans="1:4" x14ac:dyDescent="0.2">
      <c r="A90" s="90">
        <v>5597</v>
      </c>
      <c r="B90" s="86" t="s">
        <v>590</v>
      </c>
      <c r="C90" s="91">
        <v>0</v>
      </c>
      <c r="D90" s="91">
        <v>0</v>
      </c>
    </row>
    <row r="91" spans="1:4" x14ac:dyDescent="0.2">
      <c r="A91" s="90">
        <v>5599</v>
      </c>
      <c r="B91" s="86" t="s">
        <v>591</v>
      </c>
      <c r="C91" s="91">
        <v>0</v>
      </c>
      <c r="D91" s="91">
        <v>0</v>
      </c>
    </row>
    <row r="92" spans="1:4" x14ac:dyDescent="0.2">
      <c r="A92" s="90">
        <v>5600</v>
      </c>
      <c r="B92" s="86" t="s">
        <v>126</v>
      </c>
      <c r="C92" s="91">
        <v>0</v>
      </c>
      <c r="D92" s="91">
        <v>0</v>
      </c>
    </row>
    <row r="93" spans="1:4" x14ac:dyDescent="0.2">
      <c r="A93" s="90">
        <v>5610</v>
      </c>
      <c r="B93" s="86" t="s">
        <v>592</v>
      </c>
      <c r="C93" s="91">
        <v>0</v>
      </c>
      <c r="D93" s="91">
        <v>0</v>
      </c>
    </row>
    <row r="94" spans="1:4" x14ac:dyDescent="0.2">
      <c r="A94" s="90">
        <v>5611</v>
      </c>
      <c r="B94" s="86" t="s">
        <v>593</v>
      </c>
      <c r="C94" s="91">
        <v>0</v>
      </c>
      <c r="D94" s="91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count="2">
    <dataValidation allowBlank="1" showInputMessage="1" showErrorMessage="1" prompt="Importe final del periodo que corresponde la información financiera trimestral que se presenta." sqref="C7 C27 C59"/>
    <dataValidation allowBlank="1" showInputMessage="1" showErrorMessage="1" prompt="Saldo al 31 de diciembre del año anterior que se presenta" sqref="D7 D59"/>
  </dataValidation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B17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B2" sqref="B2"/>
    </sheetView>
  </sheetViews>
  <sheetFormatPr baseColWidth="10" defaultRowHeight="11.25" x14ac:dyDescent="0.2"/>
  <cols>
    <col min="1" max="1" width="11.42578125" style="34"/>
    <col min="2" max="2" width="124.28515625" style="32" customWidth="1"/>
    <col min="3" max="16384" width="11.42578125" style="34"/>
  </cols>
  <sheetData>
    <row r="2" spans="1:2" ht="15" customHeight="1" x14ac:dyDescent="0.2">
      <c r="A2" s="56" t="s">
        <v>282</v>
      </c>
      <c r="B2" s="53" t="s">
        <v>92</v>
      </c>
    </row>
    <row r="3" spans="1:2" x14ac:dyDescent="0.2">
      <c r="B3" s="7"/>
    </row>
    <row r="4" spans="1:2" ht="14.1" customHeight="1" x14ac:dyDescent="0.2">
      <c r="A4" s="64" t="s">
        <v>31</v>
      </c>
      <c r="B4" s="57" t="s">
        <v>125</v>
      </c>
    </row>
    <row r="5" spans="1:2" ht="14.1" customHeight="1" x14ac:dyDescent="0.2">
      <c r="B5" s="57" t="s">
        <v>93</v>
      </c>
    </row>
    <row r="6" spans="1:2" ht="14.1" customHeight="1" x14ac:dyDescent="0.2">
      <c r="B6" s="57" t="s">
        <v>239</v>
      </c>
    </row>
    <row r="7" spans="1:2" ht="14.1" customHeight="1" x14ac:dyDescent="0.2">
      <c r="B7" s="57" t="s">
        <v>241</v>
      </c>
    </row>
    <row r="8" spans="1:2" ht="14.1" customHeight="1" x14ac:dyDescent="0.2">
      <c r="B8" s="57" t="s">
        <v>106</v>
      </c>
    </row>
    <row r="9" spans="1:2" x14ac:dyDescent="0.2">
      <c r="B9" s="5"/>
    </row>
    <row r="10" spans="1:2" ht="15" customHeight="1" x14ac:dyDescent="0.2">
      <c r="A10" s="64" t="s">
        <v>33</v>
      </c>
      <c r="B10" s="54" t="s">
        <v>240</v>
      </c>
    </row>
    <row r="11" spans="1:2" ht="15" customHeight="1" x14ac:dyDescent="0.2">
      <c r="B11" s="54" t="s">
        <v>119</v>
      </c>
    </row>
    <row r="12" spans="1:2" ht="15" customHeight="1" x14ac:dyDescent="0.2">
      <c r="B12" s="69" t="s">
        <v>287</v>
      </c>
    </row>
    <row r="13" spans="1:2" x14ac:dyDescent="0.2">
      <c r="B13" s="68"/>
    </row>
    <row r="14" spans="1:2" ht="15" customHeight="1" x14ac:dyDescent="0.2">
      <c r="A14" s="64" t="s">
        <v>120</v>
      </c>
      <c r="B14" s="57" t="s">
        <v>239</v>
      </c>
    </row>
    <row r="15" spans="1:2" ht="15" customHeight="1" x14ac:dyDescent="0.2">
      <c r="B15" s="57" t="s">
        <v>241</v>
      </c>
    </row>
    <row r="16" spans="1:2" x14ac:dyDescent="0.2">
      <c r="B16" s="68"/>
    </row>
    <row r="17" spans="2:2" x14ac:dyDescent="0.2">
      <c r="B17" s="68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EA</vt:lpstr>
      <vt:lpstr>EA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cp:lastPrinted>2018-07-20T12:39:45Z</cp:lastPrinted>
  <dcterms:created xsi:type="dcterms:W3CDTF">2012-12-11T20:36:24Z</dcterms:created>
  <dcterms:modified xsi:type="dcterms:W3CDTF">2018-10-22T00:10:49Z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